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NTREGA CTA. PÚBLICA 1ER. TRIMESTRE 2022\CD CUENTA PÚBLICA ENE-MAR 2022\5. AVANCES POA\"/>
    </mc:Choice>
  </mc:AlternateContent>
  <xr:revisionPtr revIDLastSave="0" documentId="8_{A5B2CAD2-8EBC-44C4-8CE9-A5E5526A7B35}" xr6:coauthVersionLast="47" xr6:coauthVersionMax="47" xr10:uidLastSave="{00000000-0000-0000-0000-000000000000}"/>
  <bookViews>
    <workbookView xWindow="-120" yWindow="-120" windowWidth="21840" windowHeight="13140" firstSheet="2" activeTab="5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AVANCEDIF!$A$1:$AG$29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AVANCESEGURIDAD!$A$1:$AG$32</definedName>
    <definedName name="_xlnm.Print_Area" localSheetId="2">AVANCESERVICIOS!$A$1:$AG$30</definedName>
    <definedName name="_xlnm.Print_Area" localSheetId="3">AVANCETESORERIA!$A$1:$AG$35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5" i="16" l="1"/>
  <c r="AD15" i="16"/>
  <c r="AE15" i="16" s="1"/>
  <c r="AC16" i="16"/>
  <c r="AD16" i="16"/>
  <c r="AC17" i="16"/>
  <c r="AD17" i="16"/>
  <c r="AC18" i="16"/>
  <c r="AD18" i="16"/>
  <c r="AC19" i="16"/>
  <c r="AD19" i="16"/>
  <c r="AC20" i="16"/>
  <c r="AD20" i="16"/>
  <c r="AC21" i="16"/>
  <c r="AD21" i="16"/>
  <c r="AC22" i="16"/>
  <c r="AD22" i="16"/>
  <c r="AC23" i="16"/>
  <c r="AD23" i="16"/>
  <c r="AC24" i="16"/>
  <c r="AD24" i="16"/>
  <c r="G9" i="31"/>
  <c r="G9" i="32" s="1"/>
  <c r="G9" i="33" s="1"/>
  <c r="G9" i="34" s="1"/>
  <c r="G9" i="35" s="1"/>
  <c r="AD33" i="35"/>
  <c r="AC33" i="35"/>
  <c r="AD32" i="35"/>
  <c r="AC32" i="35"/>
  <c r="AD31" i="35"/>
  <c r="AC31" i="35"/>
  <c r="AD30" i="35"/>
  <c r="AC30" i="35"/>
  <c r="AD29" i="35"/>
  <c r="AC29" i="35"/>
  <c r="AD28" i="35"/>
  <c r="AC28" i="35"/>
  <c r="AD27" i="35"/>
  <c r="AC27" i="35"/>
  <c r="AD26" i="35"/>
  <c r="AC26" i="35"/>
  <c r="AD25" i="35"/>
  <c r="AC25" i="35"/>
  <c r="AD24" i="35"/>
  <c r="AC24" i="35"/>
  <c r="AD23" i="35"/>
  <c r="AC23" i="35"/>
  <c r="AD22" i="35"/>
  <c r="AC22" i="35"/>
  <c r="AD21" i="35"/>
  <c r="AC21" i="35"/>
  <c r="AD20" i="35"/>
  <c r="AC20" i="35"/>
  <c r="AD19" i="35"/>
  <c r="AC19" i="35"/>
  <c r="AD18" i="35"/>
  <c r="AC18" i="35"/>
  <c r="AD17" i="35"/>
  <c r="AC17" i="35"/>
  <c r="AD16" i="35"/>
  <c r="AC16" i="35"/>
  <c r="AD15" i="35"/>
  <c r="AC15" i="35"/>
  <c r="AD26" i="34"/>
  <c r="AC26" i="34"/>
  <c r="AD25" i="34"/>
  <c r="AC25" i="34"/>
  <c r="AD24" i="34"/>
  <c r="AC24" i="34"/>
  <c r="AD23" i="34"/>
  <c r="AC23" i="34"/>
  <c r="AD22" i="34"/>
  <c r="AC22" i="34"/>
  <c r="AD21" i="34"/>
  <c r="AC21" i="34"/>
  <c r="AD20" i="34"/>
  <c r="AC20" i="34"/>
  <c r="AD19" i="34"/>
  <c r="AC19" i="34"/>
  <c r="AD18" i="34"/>
  <c r="AC18" i="34"/>
  <c r="AD17" i="34"/>
  <c r="AC17" i="34"/>
  <c r="AD16" i="34"/>
  <c r="AC16" i="34"/>
  <c r="AD15" i="34"/>
  <c r="AC15" i="34"/>
  <c r="AD30" i="33"/>
  <c r="AC30" i="33"/>
  <c r="AD29" i="33"/>
  <c r="AC29" i="33"/>
  <c r="AD28" i="33"/>
  <c r="AC28" i="33"/>
  <c r="AD27" i="33"/>
  <c r="AC27" i="33"/>
  <c r="AD26" i="33"/>
  <c r="AC26" i="33"/>
  <c r="AD25" i="33"/>
  <c r="AC25" i="33"/>
  <c r="AD24" i="33"/>
  <c r="AC24" i="33"/>
  <c r="AD23" i="33"/>
  <c r="AC23" i="33"/>
  <c r="AD22" i="33"/>
  <c r="AC22" i="33"/>
  <c r="AD21" i="33"/>
  <c r="AC21" i="33"/>
  <c r="AD20" i="33"/>
  <c r="AC20" i="33"/>
  <c r="AD19" i="33"/>
  <c r="AC19" i="33"/>
  <c r="AD18" i="33"/>
  <c r="AC18" i="33"/>
  <c r="AD17" i="33"/>
  <c r="AC17" i="33"/>
  <c r="AD16" i="33"/>
  <c r="AC16" i="33"/>
  <c r="AD15" i="33"/>
  <c r="AC15" i="33"/>
  <c r="AD24" i="32"/>
  <c r="AC24" i="32"/>
  <c r="AD23" i="32"/>
  <c r="AC23" i="32"/>
  <c r="AD22" i="32"/>
  <c r="AC22" i="32"/>
  <c r="AD21" i="32"/>
  <c r="AC21" i="32"/>
  <c r="AD20" i="32"/>
  <c r="AC20" i="32"/>
  <c r="AD19" i="32"/>
  <c r="AC19" i="32"/>
  <c r="AD18" i="32"/>
  <c r="AC18" i="32"/>
  <c r="AD17" i="32"/>
  <c r="AC17" i="32"/>
  <c r="AD16" i="32"/>
  <c r="AC16" i="32"/>
  <c r="AD15" i="32"/>
  <c r="AC15" i="32"/>
  <c r="AD27" i="31" l="1"/>
  <c r="AC27" i="31"/>
  <c r="AD26" i="31"/>
  <c r="AC26" i="31"/>
  <c r="AD25" i="31"/>
  <c r="AC25" i="31"/>
  <c r="AD24" i="31"/>
  <c r="AC24" i="31"/>
  <c r="AD23" i="31"/>
  <c r="AC23" i="31"/>
  <c r="AD22" i="31"/>
  <c r="AC22" i="31"/>
  <c r="AD21" i="31"/>
  <c r="AC21" i="31"/>
  <c r="AD20" i="31"/>
  <c r="AC20" i="31"/>
  <c r="AD19" i="31"/>
  <c r="AC19" i="31"/>
  <c r="AD18" i="31"/>
  <c r="AC18" i="31"/>
  <c r="AD17" i="31"/>
  <c r="AC17" i="31"/>
  <c r="AD16" i="31"/>
  <c r="AC16" i="31"/>
  <c r="AD15" i="31"/>
  <c r="AC15" i="31"/>
  <c r="AE15" i="35" l="1"/>
  <c r="AF15" i="35" s="1"/>
  <c r="AE16" i="35"/>
  <c r="AF16" i="35" s="1"/>
  <c r="AE17" i="35"/>
  <c r="AF17" i="35" s="1"/>
  <c r="AE18" i="35"/>
  <c r="AF18" i="35" s="1"/>
  <c r="AE19" i="35"/>
  <c r="AF19" i="35" s="1"/>
  <c r="AE20" i="35"/>
  <c r="AF20" i="35" s="1"/>
  <c r="AE21" i="35"/>
  <c r="AF21" i="35" s="1"/>
  <c r="AE22" i="35"/>
  <c r="AF22" i="35" s="1"/>
  <c r="AE23" i="35"/>
  <c r="AF23" i="35" s="1"/>
  <c r="AE24" i="35"/>
  <c r="AF24" i="35" s="1"/>
  <c r="AE25" i="35"/>
  <c r="AF25" i="35" s="1"/>
  <c r="AE26" i="35"/>
  <c r="AF26" i="35" s="1"/>
  <c r="AE27" i="35"/>
  <c r="AF27" i="35" s="1"/>
  <c r="AE28" i="35"/>
  <c r="AF28" i="35" s="1"/>
  <c r="AE29" i="35"/>
  <c r="AF29" i="35" s="1"/>
  <c r="AE30" i="35"/>
  <c r="AF30" i="35" s="1"/>
  <c r="AE31" i="35"/>
  <c r="AF31" i="35" s="1"/>
  <c r="AE32" i="35"/>
  <c r="AF32" i="35" s="1"/>
  <c r="AE33" i="35"/>
  <c r="AF33" i="35" s="1"/>
  <c r="AE16" i="34"/>
  <c r="AF16" i="34" s="1"/>
  <c r="AE17" i="34"/>
  <c r="AF17" i="34" s="1"/>
  <c r="AE18" i="34"/>
  <c r="AF18" i="34" s="1"/>
  <c r="AE19" i="34"/>
  <c r="AF19" i="34" s="1"/>
  <c r="AE20" i="34"/>
  <c r="AF20" i="34" s="1"/>
  <c r="AE21" i="34"/>
  <c r="AF21" i="34" s="1"/>
  <c r="AE22" i="34"/>
  <c r="AF22" i="34" s="1"/>
  <c r="AE23" i="34"/>
  <c r="AF23" i="34" s="1"/>
  <c r="AE24" i="34"/>
  <c r="AF24" i="34" s="1"/>
  <c r="AE25" i="34"/>
  <c r="AF25" i="34" s="1"/>
  <c r="AE26" i="34"/>
  <c r="AF26" i="34" s="1"/>
  <c r="AE15" i="34"/>
  <c r="AF15" i="34" s="1"/>
  <c r="AE16" i="33"/>
  <c r="AF16" i="33" s="1"/>
  <c r="AE17" i="33"/>
  <c r="AF17" i="33" s="1"/>
  <c r="AE18" i="33"/>
  <c r="AF18" i="33" s="1"/>
  <c r="AE19" i="33"/>
  <c r="AF19" i="33" s="1"/>
  <c r="AE20" i="33"/>
  <c r="AF20" i="33" s="1"/>
  <c r="AE21" i="33"/>
  <c r="AF21" i="33" s="1"/>
  <c r="AE22" i="33"/>
  <c r="AF22" i="33" s="1"/>
  <c r="AE23" i="33"/>
  <c r="AF23" i="33" s="1"/>
  <c r="AE24" i="33"/>
  <c r="AF24" i="33" s="1"/>
  <c r="AE25" i="33"/>
  <c r="AF25" i="33" s="1"/>
  <c r="AE26" i="33"/>
  <c r="AF26" i="33" s="1"/>
  <c r="AE27" i="33"/>
  <c r="AF27" i="33" s="1"/>
  <c r="AE28" i="33"/>
  <c r="AF28" i="33" s="1"/>
  <c r="AE29" i="33"/>
  <c r="AF29" i="33" s="1"/>
  <c r="AE30" i="33"/>
  <c r="AF30" i="33" s="1"/>
  <c r="AE15" i="33"/>
  <c r="AF15" i="33" s="1"/>
  <c r="AE16" i="32"/>
  <c r="AF16" i="32" s="1"/>
  <c r="AE17" i="32"/>
  <c r="AF17" i="32" s="1"/>
  <c r="AE18" i="32"/>
  <c r="AF18" i="32" s="1"/>
  <c r="AE19" i="32"/>
  <c r="AF19" i="32" s="1"/>
  <c r="AE20" i="32"/>
  <c r="AF20" i="32" s="1"/>
  <c r="AE21" i="32"/>
  <c r="AF21" i="32" s="1"/>
  <c r="AE22" i="32"/>
  <c r="AF22" i="32" s="1"/>
  <c r="AE23" i="32"/>
  <c r="AF23" i="32" s="1"/>
  <c r="AE24" i="32"/>
  <c r="AF24" i="32" s="1"/>
  <c r="AE15" i="32"/>
  <c r="AF15" i="32" s="1"/>
  <c r="AE16" i="31" l="1"/>
  <c r="AF16" i="31" s="1"/>
  <c r="AE17" i="31"/>
  <c r="AF17" i="31" s="1"/>
  <c r="AE18" i="31"/>
  <c r="AF18" i="31" s="1"/>
  <c r="AE19" i="31"/>
  <c r="AF19" i="31" s="1"/>
  <c r="AE20" i="31"/>
  <c r="AF20" i="31" s="1"/>
  <c r="AE21" i="31"/>
  <c r="AF21" i="31" s="1"/>
  <c r="AE22" i="31"/>
  <c r="AF22" i="31" s="1"/>
  <c r="AE23" i="31"/>
  <c r="AF23" i="31" s="1"/>
  <c r="AE24" i="31"/>
  <c r="AF24" i="31" s="1"/>
  <c r="AE25" i="31"/>
  <c r="AF25" i="31" s="1"/>
  <c r="AE26" i="31"/>
  <c r="AF26" i="31" s="1"/>
  <c r="AE27" i="31"/>
  <c r="AF27" i="31" s="1"/>
  <c r="AE15" i="31"/>
  <c r="AF15" i="31" s="1"/>
  <c r="AE23" i="16"/>
  <c r="AF23" i="16" s="1"/>
  <c r="AE24" i="16"/>
  <c r="AF24" i="16" s="1"/>
  <c r="AE16" i="16"/>
  <c r="AF16" i="16" s="1"/>
  <c r="AE17" i="16"/>
  <c r="AF17" i="16" s="1"/>
  <c r="AE18" i="16"/>
  <c r="AF18" i="16" s="1"/>
  <c r="AE19" i="16"/>
  <c r="AF19" i="16" s="1"/>
  <c r="AE20" i="16"/>
  <c r="AF20" i="16" s="1"/>
  <c r="AE21" i="16"/>
  <c r="AF21" i="16" s="1"/>
  <c r="AE22" i="16"/>
  <c r="AF22" i="16" s="1"/>
  <c r="AF15" i="16"/>
  <c r="A16" i="35" l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16" i="34" l="1"/>
  <c r="A17" i="34" s="1"/>
  <c r="A18" i="34" s="1"/>
  <c r="A19" i="34" s="1"/>
  <c r="A20" i="34" s="1"/>
  <c r="A21" i="34" s="1"/>
  <c r="A22" i="34" s="1"/>
  <c r="A23" i="34" s="1"/>
  <c r="A24" i="34" s="1"/>
  <c r="A16" i="33" l="1"/>
  <c r="A18" i="33" s="1"/>
  <c r="A19" i="33" s="1"/>
  <c r="A20" i="33" s="1"/>
  <c r="A21" i="33" s="1"/>
  <c r="A22" i="33" s="1"/>
  <c r="A23" i="33" s="1"/>
  <c r="A24" i="33" s="1"/>
  <c r="A25" i="33" s="1"/>
  <c r="A27" i="33" s="1"/>
  <c r="A28" i="33" s="1"/>
  <c r="A16" i="32" l="1"/>
  <c r="A18" i="32" s="1"/>
  <c r="A19" i="32" s="1"/>
  <c r="A20" i="32" s="1"/>
  <c r="A21" i="32" s="1"/>
  <c r="A22" i="32" s="1"/>
  <c r="A16" i="31" l="1"/>
  <c r="A17" i="31" s="1"/>
  <c r="A19" i="31" s="1"/>
  <c r="A20" i="31" s="1"/>
  <c r="A21" i="31" s="1"/>
  <c r="A24" i="31" s="1"/>
  <c r="A25" i="31" s="1"/>
  <c r="A16" i="16" l="1"/>
  <c r="A17" i="16" s="1"/>
  <c r="A18" i="16" s="1"/>
  <c r="A19" i="16" s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<sst xmlns="http://schemas.openxmlformats.org/spreadsheetml/2006/main" count="588" uniqueCount="198">
  <si>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</si>
  <si>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</si>
  <si>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</si>
  <si>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</si>
  <si>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</si>
  <si>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</si>
  <si>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</si>
  <si>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</si>
  <si>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</si>
  <si>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</si>
  <si>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</si>
  <si>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</si>
  <si>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</si>
  <si>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</si>
  <si>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</si>
  <si>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</si>
  <si>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</si>
  <si>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</si>
  <si>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</si>
  <si>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</si>
  <si>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</si>
  <si>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</si>
  <si>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</si>
  <si>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</si>
  <si>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</si>
  <si>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</si>
  <si>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</si>
  <si>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</si>
  <si>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</si>
  <si>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</si>
  <si>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</si>
  <si>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</si>
  <si>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</si>
  <si>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</si>
  <si>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</si>
  <si>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</si>
  <si>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</si>
  <si>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</si>
  <si>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</si>
  <si>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</si>
  <si>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</si>
  <si>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</si>
  <si>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</si>
  <si>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</si>
  <si>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</si>
  <si>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</si>
  <si>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</si>
  <si>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</si>
  <si>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</si>
  <si>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</si>
  <si>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</si>
  <si>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</si>
  <si>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</si>
  <si>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</si>
  <si>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</si>
  <si>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</si>
  <si>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</si>
  <si>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</si>
  <si>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</si>
  <si>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</si>
  <si>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</si>
  <si>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</si>
  <si>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</si>
  <si>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</si>
  <si>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</si>
  <si>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</si>
  <si>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</si>
  <si>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</si>
  <si>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</si>
  <si>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</si>
  <si>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</si>
  <si>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</si>
  <si>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</si>
  <si>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</si>
  <si>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</si>
  <si>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</si>
  <si>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</si>
  <si>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</si>
  <si>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</si>
  <si>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</si>
  <si>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</si>
  <si>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</si>
  <si>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</si>
  <si>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</si>
  <si>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</si>
  <si>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</si>
  <si>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</si>
  <si>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</si>
  <si>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</si>
  <si>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</si>
  <si>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</si>
  <si>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</si>
  <si>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</si>
  <si>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</si>
  <si>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</si>
  <si>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</si>
  <si>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</si>
  <si>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</si>
  <si>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</si>
  <si>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</si>
  <si>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</si>
  <si>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</si>
  <si>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</si>
  <si>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</si>
  <si>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</si>
  <si>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</si>
  <si>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</si>
  <si>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</si>
  <si>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</si>
  <si>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</si>
  <si>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</si>
  <si>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</si>
  <si>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</si>
  <si>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</si>
  <si>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</si>
  <si>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</si>
  <si>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</si>
  <si>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</si>
  <si>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</si>
  <si>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</si>
  <si>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</si>
  <si>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</si>
  <si>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</si>
  <si>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</si>
  <si>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</si>
  <si>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</si>
  <si>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</si>
  <si>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</si>
  <si>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</si>
  <si>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</si>
  <si>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</si>
  <si>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</si>
  <si>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</si>
  <si>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</si>
  <si>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</si>
  <si>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</si>
  <si>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</si>
  <si>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</si>
  <si>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</si>
  <si>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</si>
  <si>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</si>
  <si>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</si>
  <si>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</si>
  <si>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</si>
  <si>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</si>
  <si>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</si>
  <si>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</si>
  <si>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</si>
  <si>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</si>
  <si>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</si>
  <si>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</si>
  <si>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</si>
  <si>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</si>
  <si>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</si>
  <si>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</si>
  <si>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</si>
  <si>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</si>
  <si>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</si>
  <si>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</si>
  <si>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</si>
  <si>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Vo.Bo</t>
  </si>
  <si>
    <t>SINDICO MUNICIPAL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</si>
  <si>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</si>
  <si>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</si>
  <si>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</si>
  <si>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</si>
  <si>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</si>
  <si>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</si>
  <si>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</si>
  <si>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</si>
  <si>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</si>
  <si>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</si>
  <si>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</si>
  <si>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</si>
  <si>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</si>
  <si>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</si>
  <si>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</si>
  <si>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</si>
  <si>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</si>
  <si>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</si>
  <si>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</si>
  <si>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</si>
  <si>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</si>
  <si>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</si>
  <si>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PROGRAMA OPERATIVO ANUAL (POA) 2021</t>
  </si>
  <si>
    <t>ANA KAREN MARTINEZ GALINDO</t>
  </si>
  <si>
    <t>LIC. LAURA YAMILI FLORES LOZANO</t>
  </si>
  <si>
    <t>PRESIDENTA MUNICIPAL CONSTITUCIONAL</t>
  </si>
  <si>
    <t>C. ANA KAREN MARTINEZ GALINDO</t>
  </si>
  <si>
    <t>C. ARMANDO ROSALES GARCIA</t>
  </si>
  <si>
    <t>ALEJANDRO MARQUEZ GOMEZ</t>
  </si>
  <si>
    <t>SOTERO RODRIGUEZ VELAZQUEZ</t>
  </si>
  <si>
    <t>ADMINISTRACION 2021-2024</t>
  </si>
  <si>
    <t>C.P. ELVIA GEORGINA MENDIOLA SANCHEZ</t>
  </si>
  <si>
    <t>PRIMER TRIMESTRE 2022</t>
  </si>
  <si>
    <t>CRONOGRAMA Y SEGUIMIENTO DE ACTIVIDADES 2022</t>
  </si>
  <si>
    <t>TESORERA MUNICIPAL</t>
  </si>
  <si>
    <t>PROGRAMA OPERATIVO ANUAL (POA)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</si>
</sst>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323851</xdr:colOff>
      <xdr:row>0</xdr:row>
      <xdr:rowOff>47626</xdr:rowOff>
    </xdr:from>
    <xdr:to>
      <xdr:col>32</xdr:col>
      <xdr:colOff>28576</xdr:colOff>
      <xdr:row>4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4925676" y="47626"/>
          <a:ext cx="108585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371475</xdr:colOff>
      <xdr:row>0</xdr:row>
      <xdr:rowOff>9524</xdr:rowOff>
    </xdr:from>
    <xdr:to>
      <xdr:col>32</xdr:col>
      <xdr:colOff>28575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211425" y="9524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31</xdr:col>
      <xdr:colOff>735667</xdr:colOff>
      <xdr:row>4</xdr:row>
      <xdr:rowOff>128869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6942" y="33618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9"/>
  <sheetViews>
    <sheetView workbookViewId="0">
      <selection sqref="A1:AG29"/>
    </sheetView>
  </sheetViews>
  <sheetFormatPr baseColWidth="10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2" t="s">
        <v>192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2" t="s">
        <v>184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2" t="s">
        <v>195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3" t="s">
        <v>24</v>
      </c>
      <c r="B6" s="43"/>
      <c r="C6" s="43"/>
      <c r="D6" s="43"/>
      <c r="E6" s="43">
        <v>15</v>
      </c>
      <c r="F6" s="44"/>
      <c r="G6" s="8" t="s">
        <v>28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3" t="s">
        <v>25</v>
      </c>
      <c r="B7" s="43"/>
      <c r="C7" s="43"/>
      <c r="D7" s="43"/>
      <c r="E7" s="45" t="s">
        <v>29</v>
      </c>
      <c r="F7" s="44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3" t="s">
        <v>26</v>
      </c>
      <c r="B8" s="43"/>
      <c r="C8" s="43"/>
      <c r="D8" s="43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3" t="s">
        <v>27</v>
      </c>
      <c r="B9" s="43"/>
      <c r="C9" s="43"/>
      <c r="D9" s="43"/>
      <c r="E9" s="4"/>
      <c r="F9" s="7"/>
      <c r="G9" s="8" t="s">
        <v>194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6" t="s">
        <v>21</v>
      </c>
      <c r="B11" s="36" t="s">
        <v>49</v>
      </c>
      <c r="C11" s="36" t="s">
        <v>0</v>
      </c>
      <c r="D11" s="36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 t="s">
        <v>16</v>
      </c>
      <c r="AD11" s="41"/>
      <c r="AE11" s="36" t="s">
        <v>17</v>
      </c>
      <c r="AF11" s="36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6"/>
      <c r="B12" s="36"/>
      <c r="C12" s="36"/>
      <c r="D12" s="36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1"/>
      <c r="AD12" s="41"/>
      <c r="AE12" s="36"/>
      <c r="AF12" s="36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6"/>
      <c r="B13" s="36"/>
      <c r="C13" s="36"/>
      <c r="D13" s="36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6"/>
      <c r="AF13" s="36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7" t="s">
        <v>30</v>
      </c>
      <c r="C15" s="18" t="s">
        <v>40</v>
      </c>
      <c r="D15" s="19">
        <v>840</v>
      </c>
      <c r="E15" s="29">
        <v>70</v>
      </c>
      <c r="F15" s="29">
        <v>70</v>
      </c>
      <c r="G15" s="29">
        <v>70</v>
      </c>
      <c r="H15" s="29">
        <v>70</v>
      </c>
      <c r="I15" s="29">
        <v>70</v>
      </c>
      <c r="J15" s="29">
        <v>70</v>
      </c>
      <c r="K15" s="29"/>
      <c r="L15" s="29"/>
      <c r="M15" s="29"/>
      <c r="N15" s="29"/>
      <c r="O15" s="29"/>
      <c r="P15" s="2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24" si="0">+E15+G15+I15+K15+M15+O15+Q15+S15+U15+W15+Y15+AA15</f>
        <v>210</v>
      </c>
      <c r="AD15" s="34">
        <f t="shared" ref="AD15:AD24" si="1">+F15+H15+J15+L15+N15+P15+R15+T15+V15+X15+Z15+AB15</f>
        <v>210</v>
      </c>
      <c r="AE15" s="21">
        <f>AD15/D15*100</f>
        <v>25</v>
      </c>
      <c r="AF15" s="21">
        <f>100-AE15</f>
        <v>75</v>
      </c>
      <c r="AG15" s="1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4.25" customHeight="1" x14ac:dyDescent="0.25">
      <c r="A16" s="20">
        <f>SUM(A15+1)</f>
        <v>2</v>
      </c>
      <c r="B16" s="17" t="s">
        <v>31</v>
      </c>
      <c r="C16" s="18" t="s">
        <v>41</v>
      </c>
      <c r="D16" s="19">
        <v>324</v>
      </c>
      <c r="E16" s="29">
        <v>27</v>
      </c>
      <c r="F16" s="29">
        <v>27</v>
      </c>
      <c r="G16" s="29">
        <v>27</v>
      </c>
      <c r="H16" s="29">
        <v>27</v>
      </c>
      <c r="I16" s="29">
        <v>27</v>
      </c>
      <c r="J16" s="29">
        <v>27</v>
      </c>
      <c r="K16" s="29"/>
      <c r="L16" s="29"/>
      <c r="M16" s="29"/>
      <c r="N16" s="29"/>
      <c r="O16" s="29"/>
      <c r="P16" s="2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81</v>
      </c>
      <c r="AD16" s="34">
        <f t="shared" si="1"/>
        <v>81</v>
      </c>
      <c r="AE16" s="21">
        <f t="shared" ref="AE16:AE24" si="2">AD16/D16*100</f>
        <v>25</v>
      </c>
      <c r="AF16" s="21">
        <f t="shared" ref="AF16:AF24" si="3">100-AE16</f>
        <v>75</v>
      </c>
      <c r="AG16" s="1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0">
        <f t="shared" ref="A17:A24" si="4">SUM(A16+1)</f>
        <v>3</v>
      </c>
      <c r="B17" s="17" t="s">
        <v>32</v>
      </c>
      <c r="C17" s="18" t="s">
        <v>42</v>
      </c>
      <c r="D17" s="19">
        <v>2880</v>
      </c>
      <c r="E17" s="29">
        <v>240</v>
      </c>
      <c r="F17" s="29">
        <v>240</v>
      </c>
      <c r="G17" s="29">
        <v>240</v>
      </c>
      <c r="H17" s="29">
        <v>240</v>
      </c>
      <c r="I17" s="29">
        <v>240</v>
      </c>
      <c r="J17" s="29">
        <v>240</v>
      </c>
      <c r="K17" s="29"/>
      <c r="L17" s="29"/>
      <c r="M17" s="29"/>
      <c r="N17" s="29"/>
      <c r="O17" s="29"/>
      <c r="P17" s="2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720</v>
      </c>
      <c r="AD17" s="34">
        <f t="shared" si="1"/>
        <v>720</v>
      </c>
      <c r="AE17" s="21">
        <f t="shared" si="2"/>
        <v>25</v>
      </c>
      <c r="AF17" s="21">
        <f t="shared" si="3"/>
        <v>75</v>
      </c>
      <c r="AG17" s="1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0">
        <f t="shared" si="4"/>
        <v>4</v>
      </c>
      <c r="B18" s="17" t="s">
        <v>33</v>
      </c>
      <c r="C18" s="18" t="s">
        <v>43</v>
      </c>
      <c r="D18" s="19">
        <v>80000</v>
      </c>
      <c r="E18" s="29">
        <v>6674</v>
      </c>
      <c r="F18" s="29">
        <v>6674</v>
      </c>
      <c r="G18" s="29">
        <v>6666</v>
      </c>
      <c r="H18" s="29">
        <v>6666</v>
      </c>
      <c r="I18" s="29">
        <v>6666</v>
      </c>
      <c r="J18" s="29">
        <v>6666</v>
      </c>
      <c r="K18" s="29"/>
      <c r="L18" s="29"/>
      <c r="M18" s="29"/>
      <c r="N18" s="29"/>
      <c r="O18" s="29"/>
      <c r="P18" s="2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20006</v>
      </c>
      <c r="AD18" s="34">
        <f t="shared" si="1"/>
        <v>20006</v>
      </c>
      <c r="AE18" s="21">
        <f t="shared" si="2"/>
        <v>25.0075</v>
      </c>
      <c r="AF18" s="21">
        <f t="shared" si="3"/>
        <v>74.992500000000007</v>
      </c>
      <c r="AG18" s="1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0">
        <f t="shared" si="4"/>
        <v>5</v>
      </c>
      <c r="B19" s="17" t="s">
        <v>34</v>
      </c>
      <c r="C19" s="18" t="s">
        <v>44</v>
      </c>
      <c r="D19" s="19">
        <v>80000</v>
      </c>
      <c r="E19" s="29">
        <v>6674</v>
      </c>
      <c r="F19" s="29">
        <v>6674</v>
      </c>
      <c r="G19" s="29">
        <v>6666</v>
      </c>
      <c r="H19" s="29">
        <v>6666</v>
      </c>
      <c r="I19" s="29">
        <v>6666</v>
      </c>
      <c r="J19" s="29">
        <v>6666</v>
      </c>
      <c r="K19" s="29"/>
      <c r="L19" s="29"/>
      <c r="M19" s="29"/>
      <c r="N19" s="29"/>
      <c r="O19" s="29"/>
      <c r="P19" s="2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20006</v>
      </c>
      <c r="AD19" s="34">
        <f t="shared" si="1"/>
        <v>20006</v>
      </c>
      <c r="AE19" s="21">
        <f t="shared" si="2"/>
        <v>25.0075</v>
      </c>
      <c r="AF19" s="21">
        <f t="shared" si="3"/>
        <v>74.992500000000007</v>
      </c>
      <c r="AG19" s="1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0">
        <f t="shared" si="4"/>
        <v>6</v>
      </c>
      <c r="B20" s="17" t="s">
        <v>35</v>
      </c>
      <c r="C20" s="18" t="s">
        <v>23</v>
      </c>
      <c r="D20" s="19">
        <v>12</v>
      </c>
      <c r="E20" s="29">
        <v>1</v>
      </c>
      <c r="F20" s="29">
        <v>1</v>
      </c>
      <c r="G20" s="29">
        <v>1</v>
      </c>
      <c r="H20" s="29">
        <v>1</v>
      </c>
      <c r="I20" s="29">
        <v>1</v>
      </c>
      <c r="J20" s="29">
        <v>1</v>
      </c>
      <c r="K20" s="29"/>
      <c r="L20" s="29"/>
      <c r="M20" s="29"/>
      <c r="N20" s="29"/>
      <c r="O20" s="29"/>
      <c r="P20" s="2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3</v>
      </c>
      <c r="AD20" s="34">
        <f t="shared" si="1"/>
        <v>3</v>
      </c>
      <c r="AE20" s="21">
        <f t="shared" si="2"/>
        <v>25</v>
      </c>
      <c r="AF20" s="21">
        <f t="shared" si="3"/>
        <v>75</v>
      </c>
      <c r="AG20" s="1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0">
        <f t="shared" si="4"/>
        <v>7</v>
      </c>
      <c r="B21" s="17" t="s">
        <v>36</v>
      </c>
      <c r="C21" s="18" t="s">
        <v>45</v>
      </c>
      <c r="D21" s="19">
        <v>300</v>
      </c>
      <c r="E21" s="29">
        <v>25</v>
      </c>
      <c r="F21" s="29">
        <v>25</v>
      </c>
      <c r="G21" s="29">
        <v>25</v>
      </c>
      <c r="H21" s="29">
        <v>25</v>
      </c>
      <c r="I21" s="29">
        <v>25</v>
      </c>
      <c r="J21" s="29">
        <v>25</v>
      </c>
      <c r="K21" s="29"/>
      <c r="L21" s="29"/>
      <c r="M21" s="29"/>
      <c r="N21" s="29"/>
      <c r="O21" s="29"/>
      <c r="P21" s="2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75</v>
      </c>
      <c r="AD21" s="34">
        <f t="shared" si="1"/>
        <v>75</v>
      </c>
      <c r="AE21" s="21">
        <f t="shared" si="2"/>
        <v>25</v>
      </c>
      <c r="AF21" s="21">
        <f>100-AE21</f>
        <v>75</v>
      </c>
      <c r="AG21" s="1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0">
        <f t="shared" si="4"/>
        <v>8</v>
      </c>
      <c r="B22" s="17" t="s">
        <v>37</v>
      </c>
      <c r="C22" s="18" t="s">
        <v>46</v>
      </c>
      <c r="D22" s="19">
        <v>18</v>
      </c>
      <c r="E22" s="29">
        <v>2</v>
      </c>
      <c r="F22" s="29">
        <v>2</v>
      </c>
      <c r="G22" s="29">
        <v>1</v>
      </c>
      <c r="H22" s="29">
        <v>1</v>
      </c>
      <c r="I22" s="29">
        <v>2</v>
      </c>
      <c r="J22" s="29">
        <v>2</v>
      </c>
      <c r="K22" s="29"/>
      <c r="L22" s="29"/>
      <c r="M22" s="29"/>
      <c r="N22" s="29"/>
      <c r="O22" s="29"/>
      <c r="P22" s="2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5</v>
      </c>
      <c r="AD22" s="34">
        <f t="shared" si="1"/>
        <v>5</v>
      </c>
      <c r="AE22" s="21">
        <f t="shared" si="2"/>
        <v>27.777777777777779</v>
      </c>
      <c r="AF22" s="21">
        <f t="shared" si="3"/>
        <v>72.222222222222229</v>
      </c>
      <c r="AG22" s="1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0">
        <f t="shared" si="4"/>
        <v>9</v>
      </c>
      <c r="B23" s="17" t="s">
        <v>38</v>
      </c>
      <c r="C23" s="18" t="s">
        <v>47</v>
      </c>
      <c r="D23" s="19">
        <v>12</v>
      </c>
      <c r="E23" s="29">
        <v>1</v>
      </c>
      <c r="F23" s="29">
        <v>1</v>
      </c>
      <c r="G23" s="29">
        <v>1</v>
      </c>
      <c r="H23" s="29">
        <v>1</v>
      </c>
      <c r="I23" s="29">
        <v>1</v>
      </c>
      <c r="J23" s="29">
        <v>1</v>
      </c>
      <c r="K23" s="29"/>
      <c r="L23" s="29"/>
      <c r="M23" s="29"/>
      <c r="N23" s="29"/>
      <c r="O23" s="29"/>
      <c r="P23" s="2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3</v>
      </c>
      <c r="AD23" s="34">
        <f t="shared" si="1"/>
        <v>3</v>
      </c>
      <c r="AE23" s="21">
        <f t="shared" si="2"/>
        <v>25</v>
      </c>
      <c r="AF23" s="21">
        <f t="shared" si="3"/>
        <v>75</v>
      </c>
      <c r="AG23" s="1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0">
        <f t="shared" si="4"/>
        <v>10</v>
      </c>
      <c r="B24" s="17" t="s">
        <v>39</v>
      </c>
      <c r="C24" s="18" t="s">
        <v>48</v>
      </c>
      <c r="D24" s="19">
        <v>6</v>
      </c>
      <c r="E24" s="29"/>
      <c r="F24" s="29"/>
      <c r="G24" s="29">
        <v>1</v>
      </c>
      <c r="H24" s="29">
        <v>1</v>
      </c>
      <c r="I24" s="29"/>
      <c r="J24" s="29"/>
      <c r="K24" s="29"/>
      <c r="L24" s="29"/>
      <c r="M24" s="29"/>
      <c r="N24" s="29"/>
      <c r="O24" s="29"/>
      <c r="P24" s="2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1</v>
      </c>
      <c r="AD24" s="34">
        <f t="shared" si="1"/>
        <v>1</v>
      </c>
      <c r="AE24" s="21">
        <f t="shared" si="2"/>
        <v>16.666666666666664</v>
      </c>
      <c r="AF24" s="21">
        <f t="shared" si="3"/>
        <v>83.333333333333343</v>
      </c>
      <c r="AG24" s="1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ht="15" customHeight="1" x14ac:dyDescent="0.25">
      <c r="B26" s="15" t="s">
        <v>160</v>
      </c>
      <c r="C26" s="37" t="s">
        <v>162</v>
      </c>
      <c r="D26" s="37"/>
      <c r="E26" s="37"/>
      <c r="F26" s="37"/>
      <c r="G26" s="37"/>
      <c r="H26" s="37"/>
      <c r="P26" s="35" t="s">
        <v>164</v>
      </c>
      <c r="Q26" s="35"/>
      <c r="R26" s="35"/>
      <c r="S26" s="35"/>
      <c r="T26" s="35"/>
      <c r="U26" s="35"/>
      <c r="V26" s="35"/>
      <c r="W26" s="35"/>
      <c r="X26" s="35" t="s">
        <v>166</v>
      </c>
      <c r="Y26" s="35"/>
      <c r="Z26" s="35"/>
      <c r="AA26" s="35"/>
      <c r="AB26" s="35"/>
      <c r="AC26" s="35"/>
      <c r="AD26" s="35"/>
      <c r="AE26" s="35"/>
    </row>
    <row r="28" spans="1:53" x14ac:dyDescent="0.25">
      <c r="B28" s="11" t="s">
        <v>189</v>
      </c>
      <c r="C28" s="38" t="s">
        <v>188</v>
      </c>
      <c r="D28" s="38"/>
      <c r="E28" s="38"/>
      <c r="F28" s="38"/>
      <c r="G28" s="38"/>
      <c r="H28" s="38"/>
      <c r="P28" s="38" t="s">
        <v>193</v>
      </c>
      <c r="Q28" s="38"/>
      <c r="R28" s="38"/>
      <c r="S28" s="38"/>
      <c r="T28" s="38"/>
      <c r="U28" s="38"/>
      <c r="V28" s="38"/>
      <c r="W28" s="38"/>
      <c r="X28" s="38" t="s">
        <v>186</v>
      </c>
      <c r="Y28" s="38"/>
      <c r="Z28" s="38"/>
      <c r="AA28" s="38"/>
      <c r="AB28" s="38"/>
      <c r="AC28" s="38"/>
      <c r="AD28" s="38"/>
      <c r="AE28" s="38"/>
    </row>
    <row r="29" spans="1:53" x14ac:dyDescent="0.25">
      <c r="B29" s="12" t="s">
        <v>161</v>
      </c>
      <c r="C29" s="35" t="s">
        <v>163</v>
      </c>
      <c r="D29" s="35"/>
      <c r="E29" s="35"/>
      <c r="F29" s="35"/>
      <c r="G29" s="35"/>
      <c r="H29" s="35"/>
      <c r="P29" s="35" t="s">
        <v>196</v>
      </c>
      <c r="Q29" s="35"/>
      <c r="R29" s="35"/>
      <c r="S29" s="35"/>
      <c r="T29" s="35"/>
      <c r="U29" s="35"/>
      <c r="V29" s="35"/>
      <c r="W29" s="35"/>
      <c r="X29" s="35" t="s">
        <v>187</v>
      </c>
      <c r="Y29" s="35"/>
      <c r="Z29" s="35"/>
      <c r="AA29" s="35"/>
      <c r="AB29" s="35"/>
      <c r="AC29" s="35"/>
      <c r="AD29" s="35"/>
      <c r="AE29" s="35"/>
    </row>
  </sheetData>
  <mergeCells count="40">
    <mergeCell ref="A1:AG1"/>
    <mergeCell ref="A2:AG2"/>
    <mergeCell ref="A4:AG4"/>
    <mergeCell ref="A6:D6"/>
    <mergeCell ref="A9:D9"/>
    <mergeCell ref="A7:D7"/>
    <mergeCell ref="A8:D8"/>
    <mergeCell ref="E6:F6"/>
    <mergeCell ref="E7:F7"/>
    <mergeCell ref="A3:AG3"/>
    <mergeCell ref="A11:A13"/>
    <mergeCell ref="B11:B13"/>
    <mergeCell ref="C11:C13"/>
    <mergeCell ref="D11:D13"/>
    <mergeCell ref="E11:AB11"/>
    <mergeCell ref="S12:T12"/>
    <mergeCell ref="U12:V12"/>
    <mergeCell ref="W12:X12"/>
    <mergeCell ref="Y12:Z12"/>
    <mergeCell ref="AA12:AB12"/>
    <mergeCell ref="AG11:AG13"/>
    <mergeCell ref="E12:F12"/>
    <mergeCell ref="G12:H12"/>
    <mergeCell ref="I12:J12"/>
    <mergeCell ref="K12:L12"/>
    <mergeCell ref="M12:N12"/>
    <mergeCell ref="O12:P12"/>
    <mergeCell ref="Q12:R12"/>
    <mergeCell ref="AC11:AD12"/>
    <mergeCell ref="P29:W29"/>
    <mergeCell ref="X29:AE29"/>
    <mergeCell ref="C29:H29"/>
    <mergeCell ref="AE11:AE13"/>
    <mergeCell ref="AF11:AF13"/>
    <mergeCell ref="C26:H26"/>
    <mergeCell ref="C28:H28"/>
    <mergeCell ref="P26:W26"/>
    <mergeCell ref="P28:W28"/>
    <mergeCell ref="X26:AE26"/>
    <mergeCell ref="X28:AE28"/>
  </mergeCells>
  <printOptions horizontalCentered="1"/>
  <pageMargins left="0.23622047244094491" right="0.11811023622047245" top="0.74803149606299213" bottom="0.74803149606299213" header="0.31496062992125984" footer="0.31496062992125984"/>
  <pageSetup scale="5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workbookViewId="0">
      <selection activeCell="AG7" sqref="AG7"/>
    </sheetView>
  </sheetViews>
  <sheetFormatPr baseColWidth="10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2" t="s">
        <v>192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2" t="s">
        <v>197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2" t="s">
        <v>195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3" t="s">
        <v>24</v>
      </c>
      <c r="B6" s="43"/>
      <c r="C6" s="43"/>
      <c r="D6" s="43"/>
      <c r="E6" s="43">
        <v>16</v>
      </c>
      <c r="F6" s="44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3" t="s">
        <v>25</v>
      </c>
      <c r="B7" s="43"/>
      <c r="C7" s="43"/>
      <c r="D7" s="43"/>
      <c r="E7" s="45" t="s">
        <v>70</v>
      </c>
      <c r="F7" s="44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3" t="s">
        <v>26</v>
      </c>
      <c r="B8" s="43"/>
      <c r="C8" s="43"/>
      <c r="D8" s="43"/>
      <c r="E8" s="5"/>
      <c r="F8" s="8"/>
      <c r="G8" s="8" t="s">
        <v>172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3" t="s">
        <v>27</v>
      </c>
      <c r="B9" s="43"/>
      <c r="C9" s="43"/>
      <c r="D9" s="43"/>
      <c r="E9" s="4"/>
      <c r="F9" s="7"/>
      <c r="G9" s="8" t="str">
        <f>+AVANCEDIF!G9</f>
        <v>PRIMER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6" t="s">
        <v>21</v>
      </c>
      <c r="B11" s="36" t="s">
        <v>49</v>
      </c>
      <c r="C11" s="36" t="s">
        <v>0</v>
      </c>
      <c r="D11" s="36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 t="s">
        <v>16</v>
      </c>
      <c r="AD11" s="41"/>
      <c r="AE11" s="36" t="s">
        <v>17</v>
      </c>
      <c r="AF11" s="36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6"/>
      <c r="B12" s="36"/>
      <c r="C12" s="36"/>
      <c r="D12" s="36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1"/>
      <c r="AD12" s="41"/>
      <c r="AE12" s="36"/>
      <c r="AF12" s="36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6"/>
      <c r="B13" s="36"/>
      <c r="C13" s="36"/>
      <c r="D13" s="36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6"/>
      <c r="AF13" s="36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8">
        <v>1</v>
      </c>
      <c r="B15" s="17" t="s">
        <v>50</v>
      </c>
      <c r="C15" s="22" t="s">
        <v>155</v>
      </c>
      <c r="D15" s="19">
        <v>10</v>
      </c>
      <c r="E15" s="20"/>
      <c r="F15" s="20"/>
      <c r="G15" s="20"/>
      <c r="H15" s="20"/>
      <c r="I15" s="20"/>
      <c r="J15" s="20"/>
      <c r="K15" s="29"/>
      <c r="L15" s="29"/>
      <c r="M15" s="29"/>
      <c r="N15" s="29"/>
      <c r="O15" s="29"/>
      <c r="P15" s="2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>+E15+G15+I15+K15+M15+O15+Q15+S15+U15+W15+Y15+AA15</f>
        <v>0</v>
      </c>
      <c r="AD15" s="34">
        <f>+F15+H15+J15+L15+N15+P15+R15+T15+V15+X15+Z15+AB15</f>
        <v>0</v>
      </c>
      <c r="AE15" s="21">
        <f>AC15/D15*100</f>
        <v>0</v>
      </c>
      <c r="AF15" s="21">
        <f>100-AE15</f>
        <v>100</v>
      </c>
      <c r="AG15" s="1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8">
        <f>SUM(A15+1)</f>
        <v>2</v>
      </c>
      <c r="B16" s="17" t="s">
        <v>51</v>
      </c>
      <c r="C16" s="22" t="s">
        <v>156</v>
      </c>
      <c r="D16" s="19">
        <v>4</v>
      </c>
      <c r="E16" s="20"/>
      <c r="F16" s="20"/>
      <c r="G16" s="20"/>
      <c r="H16" s="20"/>
      <c r="I16" s="20">
        <v>1</v>
      </c>
      <c r="J16" s="20">
        <v>1</v>
      </c>
      <c r="K16" s="29"/>
      <c r="L16" s="29"/>
      <c r="M16" s="29"/>
      <c r="N16" s="29"/>
      <c r="O16" s="29"/>
      <c r="P16" s="29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>
        <f t="shared" ref="AC16:AC27" si="0">+E16+G16+I16+K16+M16+O16+Q16+S16+U16+W16+Y16+AA16</f>
        <v>1</v>
      </c>
      <c r="AD16" s="20">
        <f t="shared" ref="AD16:AD27" si="1">+F16+H16+J16+L16+N16+P16+R16+T16+V16+X16+Z16+AB16</f>
        <v>1</v>
      </c>
      <c r="AE16" s="21">
        <f t="shared" ref="AE16:AE27" si="2">AC16/D16*100</f>
        <v>25</v>
      </c>
      <c r="AF16" s="21">
        <f t="shared" ref="AF16:AF27" si="3">100-AE16</f>
        <v>75</v>
      </c>
      <c r="AG16" s="1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8">
        <f t="shared" ref="A17:A25" si="4">SUM(A16+1)</f>
        <v>3</v>
      </c>
      <c r="B17" s="17" t="s">
        <v>52</v>
      </c>
      <c r="C17" s="22" t="s">
        <v>22</v>
      </c>
      <c r="D17" s="19">
        <v>4</v>
      </c>
      <c r="E17" s="20"/>
      <c r="F17" s="20"/>
      <c r="G17" s="20"/>
      <c r="H17" s="20"/>
      <c r="I17" s="20">
        <v>1</v>
      </c>
      <c r="J17" s="20">
        <v>1</v>
      </c>
      <c r="K17" s="29"/>
      <c r="L17" s="29"/>
      <c r="M17" s="29"/>
      <c r="N17" s="29"/>
      <c r="O17" s="29"/>
      <c r="P17" s="2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>
        <f t="shared" si="0"/>
        <v>1</v>
      </c>
      <c r="AD17" s="20">
        <f t="shared" si="1"/>
        <v>1</v>
      </c>
      <c r="AE17" s="21">
        <f t="shared" si="2"/>
        <v>25</v>
      </c>
      <c r="AF17" s="21">
        <f t="shared" si="3"/>
        <v>75</v>
      </c>
      <c r="AG17" s="1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v>4</v>
      </c>
      <c r="B18" s="17" t="s">
        <v>53</v>
      </c>
      <c r="C18" s="22" t="s">
        <v>62</v>
      </c>
      <c r="D18" s="19">
        <v>10</v>
      </c>
      <c r="E18" s="20"/>
      <c r="F18" s="20"/>
      <c r="G18" s="20"/>
      <c r="H18" s="20"/>
      <c r="I18" s="20"/>
      <c r="J18" s="20"/>
      <c r="K18" s="29"/>
      <c r="L18" s="29"/>
      <c r="M18" s="29"/>
      <c r="N18" s="29"/>
      <c r="O18" s="29"/>
      <c r="P18" s="2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>
        <f t="shared" si="0"/>
        <v>0</v>
      </c>
      <c r="AD18" s="20">
        <f t="shared" si="1"/>
        <v>0</v>
      </c>
      <c r="AE18" s="21">
        <f t="shared" si="2"/>
        <v>0</v>
      </c>
      <c r="AF18" s="21">
        <f t="shared" si="3"/>
        <v>100</v>
      </c>
      <c r="AG18" s="1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5</v>
      </c>
      <c r="B19" s="17" t="s">
        <v>54</v>
      </c>
      <c r="C19" s="22" t="s">
        <v>63</v>
      </c>
      <c r="D19" s="19">
        <v>8</v>
      </c>
      <c r="E19" s="20"/>
      <c r="F19" s="20"/>
      <c r="G19" s="20"/>
      <c r="H19" s="20"/>
      <c r="I19" s="20"/>
      <c r="J19" s="20"/>
      <c r="K19" s="29">
        <v>1</v>
      </c>
      <c r="L19" s="29">
        <v>1</v>
      </c>
      <c r="M19" s="29"/>
      <c r="N19" s="29"/>
      <c r="O19" s="29"/>
      <c r="P19" s="2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>
        <f t="shared" si="0"/>
        <v>1</v>
      </c>
      <c r="AD19" s="20">
        <f t="shared" si="1"/>
        <v>1</v>
      </c>
      <c r="AE19" s="21">
        <f t="shared" si="2"/>
        <v>12.5</v>
      </c>
      <c r="AF19" s="21">
        <f t="shared" si="3"/>
        <v>87.5</v>
      </c>
      <c r="AG19" s="1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6</v>
      </c>
      <c r="B20" s="17" t="s">
        <v>55</v>
      </c>
      <c r="C20" s="22" t="s">
        <v>157</v>
      </c>
      <c r="D20" s="19">
        <v>12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9">
        <v>1</v>
      </c>
      <c r="L20" s="29">
        <v>1</v>
      </c>
      <c r="M20" s="29"/>
      <c r="N20" s="29"/>
      <c r="O20" s="29"/>
      <c r="P20" s="2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>
        <f t="shared" si="0"/>
        <v>4</v>
      </c>
      <c r="AD20" s="20">
        <f t="shared" si="1"/>
        <v>4</v>
      </c>
      <c r="AE20" s="21">
        <f t="shared" si="2"/>
        <v>33.333333333333329</v>
      </c>
      <c r="AF20" s="21">
        <f t="shared" si="3"/>
        <v>66.666666666666671</v>
      </c>
      <c r="AG20" s="1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7</v>
      </c>
      <c r="B21" s="17" t="s">
        <v>56</v>
      </c>
      <c r="C21" s="22" t="s">
        <v>64</v>
      </c>
      <c r="D21" s="19">
        <v>10</v>
      </c>
      <c r="E21" s="20"/>
      <c r="F21" s="20"/>
      <c r="G21" s="20"/>
      <c r="H21" s="20"/>
      <c r="I21" s="20"/>
      <c r="J21" s="20"/>
      <c r="K21" s="29"/>
      <c r="L21" s="29"/>
      <c r="M21" s="29"/>
      <c r="N21" s="29"/>
      <c r="O21" s="29"/>
      <c r="P21" s="2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>
        <f t="shared" si="0"/>
        <v>0</v>
      </c>
      <c r="AD21" s="20">
        <f t="shared" si="1"/>
        <v>0</v>
      </c>
      <c r="AE21" s="21">
        <f t="shared" si="2"/>
        <v>0</v>
      </c>
      <c r="AF21" s="21">
        <f t="shared" si="3"/>
        <v>100</v>
      </c>
      <c r="AG21" s="1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v>8</v>
      </c>
      <c r="B22" s="17" t="s">
        <v>57</v>
      </c>
      <c r="C22" s="22" t="s">
        <v>65</v>
      </c>
      <c r="D22" s="19">
        <v>1</v>
      </c>
      <c r="E22" s="20"/>
      <c r="F22" s="20"/>
      <c r="G22" s="20"/>
      <c r="H22" s="20"/>
      <c r="I22" s="20"/>
      <c r="J22" s="20"/>
      <c r="K22" s="29">
        <v>1</v>
      </c>
      <c r="L22" s="29">
        <v>1</v>
      </c>
      <c r="M22" s="29"/>
      <c r="N22" s="29"/>
      <c r="O22" s="29"/>
      <c r="P22" s="2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>
        <f t="shared" si="0"/>
        <v>1</v>
      </c>
      <c r="AD22" s="20">
        <f t="shared" si="1"/>
        <v>1</v>
      </c>
      <c r="AE22" s="21">
        <f t="shared" si="2"/>
        <v>100</v>
      </c>
      <c r="AF22" s="21">
        <f t="shared" si="3"/>
        <v>0</v>
      </c>
      <c r="AG22" s="1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v>9</v>
      </c>
      <c r="B23" s="17" t="s">
        <v>58</v>
      </c>
      <c r="C23" s="22" t="s">
        <v>22</v>
      </c>
      <c r="D23" s="19">
        <v>4</v>
      </c>
      <c r="E23" s="20"/>
      <c r="F23" s="20"/>
      <c r="G23" s="20"/>
      <c r="H23" s="20"/>
      <c r="I23" s="20">
        <v>1</v>
      </c>
      <c r="J23" s="20">
        <v>1</v>
      </c>
      <c r="K23" s="29"/>
      <c r="L23" s="29"/>
      <c r="M23" s="29"/>
      <c r="N23" s="29"/>
      <c r="O23" s="29"/>
      <c r="P23" s="2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>
        <f t="shared" si="0"/>
        <v>1</v>
      </c>
      <c r="AD23" s="20">
        <f t="shared" si="1"/>
        <v>1</v>
      </c>
      <c r="AE23" s="21">
        <f t="shared" si="2"/>
        <v>25</v>
      </c>
      <c r="AF23" s="21">
        <f t="shared" si="3"/>
        <v>75</v>
      </c>
      <c r="AG23" s="1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10</v>
      </c>
      <c r="B24" s="17" t="s">
        <v>59</v>
      </c>
      <c r="C24" s="22" t="s">
        <v>67</v>
      </c>
      <c r="D24" s="19">
        <v>12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9">
        <v>1</v>
      </c>
      <c r="L24" s="29">
        <v>1</v>
      </c>
      <c r="M24" s="29"/>
      <c r="N24" s="29"/>
      <c r="O24" s="29"/>
      <c r="P24" s="2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>
        <f t="shared" si="0"/>
        <v>4</v>
      </c>
      <c r="AD24" s="20">
        <f t="shared" si="1"/>
        <v>4</v>
      </c>
      <c r="AE24" s="21">
        <f t="shared" si="2"/>
        <v>33.333333333333329</v>
      </c>
      <c r="AF24" s="21">
        <f t="shared" si="3"/>
        <v>66.666666666666671</v>
      </c>
      <c r="AG24" s="1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11</v>
      </c>
      <c r="B25" s="17" t="s">
        <v>60</v>
      </c>
      <c r="C25" s="22" t="s">
        <v>68</v>
      </c>
      <c r="D25" s="19">
        <v>24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0">
        <v>2</v>
      </c>
      <c r="K25" s="29">
        <v>2</v>
      </c>
      <c r="L25" s="29">
        <v>2</v>
      </c>
      <c r="M25" s="29"/>
      <c r="N25" s="29"/>
      <c r="O25" s="29"/>
      <c r="P25" s="29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>
        <f t="shared" si="0"/>
        <v>8</v>
      </c>
      <c r="AD25" s="20">
        <f t="shared" si="1"/>
        <v>8</v>
      </c>
      <c r="AE25" s="21">
        <f t="shared" si="2"/>
        <v>33.333333333333329</v>
      </c>
      <c r="AF25" s="21">
        <f t="shared" si="3"/>
        <v>66.666666666666671</v>
      </c>
      <c r="AG25" s="1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8">
        <v>12</v>
      </c>
      <c r="B26" s="17" t="s">
        <v>167</v>
      </c>
      <c r="C26" s="22" t="s">
        <v>78</v>
      </c>
      <c r="D26" s="19">
        <v>12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9">
        <v>1</v>
      </c>
      <c r="L26" s="29">
        <v>1</v>
      </c>
      <c r="M26" s="29"/>
      <c r="N26" s="29"/>
      <c r="O26" s="29"/>
      <c r="P26" s="29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>
        <f t="shared" si="0"/>
        <v>4</v>
      </c>
      <c r="AD26" s="20">
        <f t="shared" si="1"/>
        <v>4</v>
      </c>
      <c r="AE26" s="21">
        <f t="shared" si="2"/>
        <v>33.333333333333329</v>
      </c>
      <c r="AF26" s="21">
        <f t="shared" si="3"/>
        <v>66.666666666666671</v>
      </c>
      <c r="AG26" s="1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8">
        <v>13</v>
      </c>
      <c r="B27" s="17" t="s">
        <v>61</v>
      </c>
      <c r="C27" s="22" t="s">
        <v>158</v>
      </c>
      <c r="D27" s="19">
        <v>12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0">
        <v>1</v>
      </c>
      <c r="K27" s="29">
        <v>1</v>
      </c>
      <c r="L27" s="29">
        <v>1</v>
      </c>
      <c r="M27" s="29"/>
      <c r="N27" s="29"/>
      <c r="O27" s="29"/>
      <c r="P27" s="2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>
        <f t="shared" si="0"/>
        <v>4</v>
      </c>
      <c r="AD27" s="20">
        <f t="shared" si="1"/>
        <v>4</v>
      </c>
      <c r="AE27" s="21">
        <f t="shared" si="2"/>
        <v>33.333333333333329</v>
      </c>
      <c r="AF27" s="21">
        <f t="shared" si="3"/>
        <v>66.666666666666671</v>
      </c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5" t="s">
        <v>160</v>
      </c>
      <c r="C29" s="37" t="s">
        <v>162</v>
      </c>
      <c r="D29" s="37"/>
      <c r="E29" s="37"/>
      <c r="F29" s="37"/>
      <c r="G29" s="37"/>
      <c r="H29" s="37"/>
      <c r="P29" s="35" t="s">
        <v>164</v>
      </c>
      <c r="Q29" s="35"/>
      <c r="R29" s="35"/>
      <c r="S29" s="35"/>
      <c r="T29" s="35"/>
      <c r="U29" s="35"/>
      <c r="V29" s="35"/>
      <c r="W29" s="35"/>
      <c r="X29" s="35" t="s">
        <v>166</v>
      </c>
      <c r="Y29" s="35"/>
      <c r="Z29" s="35"/>
      <c r="AA29" s="35"/>
      <c r="AB29" s="35"/>
      <c r="AC29" s="35"/>
      <c r="AD29" s="35"/>
      <c r="AE29" s="35"/>
    </row>
    <row r="31" spans="1:53" x14ac:dyDescent="0.25">
      <c r="B31" s="11" t="s">
        <v>189</v>
      </c>
      <c r="C31" s="38" t="s">
        <v>172</v>
      </c>
      <c r="D31" s="38"/>
      <c r="E31" s="38"/>
      <c r="F31" s="38"/>
      <c r="G31" s="38"/>
      <c r="H31" s="38"/>
      <c r="P31" s="38" t="s">
        <v>193</v>
      </c>
      <c r="Q31" s="38"/>
      <c r="R31" s="38"/>
      <c r="S31" s="38"/>
      <c r="T31" s="38"/>
      <c r="U31" s="38"/>
      <c r="V31" s="38"/>
      <c r="W31" s="38"/>
      <c r="X31" s="38" t="s">
        <v>186</v>
      </c>
      <c r="Y31" s="38"/>
      <c r="Z31" s="38"/>
      <c r="AA31" s="38"/>
      <c r="AB31" s="38"/>
      <c r="AC31" s="38"/>
      <c r="AD31" s="38"/>
      <c r="AE31" s="38"/>
    </row>
    <row r="32" spans="1:53" x14ac:dyDescent="0.25">
      <c r="B32" s="12" t="s">
        <v>161</v>
      </c>
      <c r="C32" s="35" t="s">
        <v>168</v>
      </c>
      <c r="D32" s="35"/>
      <c r="E32" s="35"/>
      <c r="F32" s="35"/>
      <c r="G32" s="35"/>
      <c r="H32" s="35"/>
      <c r="P32" s="35" t="s">
        <v>196</v>
      </c>
      <c r="Q32" s="35"/>
      <c r="R32" s="35"/>
      <c r="S32" s="35"/>
      <c r="T32" s="35"/>
      <c r="U32" s="35"/>
      <c r="V32" s="35"/>
      <c r="W32" s="35"/>
      <c r="X32" s="35" t="s">
        <v>187</v>
      </c>
      <c r="Y32" s="35"/>
      <c r="Z32" s="35"/>
      <c r="AA32" s="35"/>
      <c r="AB32" s="35"/>
      <c r="AC32" s="35"/>
      <c r="AD32" s="35"/>
      <c r="AE32" s="35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</mergeCells>
  <printOptions horizontalCentered="1"/>
  <pageMargins left="0.2" right="0.15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zoomScale="85" zoomScaleNormal="85" workbookViewId="0">
      <selection sqref="A1:AG30"/>
    </sheetView>
  </sheetViews>
  <sheetFormatPr baseColWidth="10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2" t="s">
        <v>192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2" t="s">
        <v>197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2" t="s">
        <v>195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3" t="s">
        <v>24</v>
      </c>
      <c r="B6" s="43"/>
      <c r="C6" s="43"/>
      <c r="D6" s="43"/>
      <c r="E6" s="43">
        <v>16</v>
      </c>
      <c r="F6" s="44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3" t="s">
        <v>25</v>
      </c>
      <c r="B7" s="43"/>
      <c r="C7" s="43"/>
      <c r="D7" s="43"/>
      <c r="E7" s="45" t="s">
        <v>87</v>
      </c>
      <c r="F7" s="44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3" t="s">
        <v>26</v>
      </c>
      <c r="B8" s="43"/>
      <c r="C8" s="43"/>
      <c r="D8" s="43"/>
      <c r="E8" s="5"/>
      <c r="F8" s="8"/>
      <c r="G8" s="8" t="s">
        <v>190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3" t="s">
        <v>27</v>
      </c>
      <c r="B9" s="43"/>
      <c r="C9" s="43"/>
      <c r="D9" s="43"/>
      <c r="E9" s="4"/>
      <c r="F9" s="7"/>
      <c r="G9" s="8" t="str">
        <f>+AVANCEOBRAS!G9</f>
        <v>PRIMER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6" t="s">
        <v>21</v>
      </c>
      <c r="B11" s="36" t="s">
        <v>49</v>
      </c>
      <c r="C11" s="36" t="s">
        <v>0</v>
      </c>
      <c r="D11" s="36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 t="s">
        <v>16</v>
      </c>
      <c r="AD11" s="41"/>
      <c r="AE11" s="36" t="s">
        <v>17</v>
      </c>
      <c r="AF11" s="36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6"/>
      <c r="B12" s="36"/>
      <c r="C12" s="36"/>
      <c r="D12" s="36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1"/>
      <c r="AD12" s="41"/>
      <c r="AE12" s="36"/>
      <c r="AF12" s="36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6"/>
      <c r="B13" s="36"/>
      <c r="C13" s="36"/>
      <c r="D13" s="36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6"/>
      <c r="AF13" s="36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3">
        <v>1</v>
      </c>
      <c r="B15" s="24" t="s">
        <v>73</v>
      </c>
      <c r="C15" s="22" t="s">
        <v>74</v>
      </c>
      <c r="D15" s="25">
        <v>313</v>
      </c>
      <c r="E15" s="30">
        <v>27</v>
      </c>
      <c r="F15" s="30">
        <v>27</v>
      </c>
      <c r="G15" s="20">
        <v>24</v>
      </c>
      <c r="H15" s="20">
        <v>24</v>
      </c>
      <c r="I15" s="20">
        <v>26</v>
      </c>
      <c r="J15" s="20">
        <v>26</v>
      </c>
      <c r="K15" s="30"/>
      <c r="L15" s="30"/>
      <c r="M15" s="30"/>
      <c r="N15" s="30"/>
      <c r="O15" s="30"/>
      <c r="P15" s="3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24" si="0">+E15+G15+I15+K15+M15+O15+Q15+S15+U15+W15+Y15+AA15</f>
        <v>77</v>
      </c>
      <c r="AD15" s="34">
        <f t="shared" ref="AD15:AD24" si="1">+F15+H15+J15+L15+N15+P15+R15+T15+V15+X15+Z15+AB15</f>
        <v>77</v>
      </c>
      <c r="AE15" s="21">
        <f>AD15/D15*100</f>
        <v>24.600638977635782</v>
      </c>
      <c r="AF15" s="21">
        <f>100-AE15</f>
        <v>75.399361022364218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3">
        <f t="shared" ref="A16:A22" si="2">SUM(A15+1)</f>
        <v>2</v>
      </c>
      <c r="B16" s="24" t="s">
        <v>75</v>
      </c>
      <c r="C16" s="31" t="s">
        <v>183</v>
      </c>
      <c r="D16" s="25">
        <v>4</v>
      </c>
      <c r="E16" s="30"/>
      <c r="F16" s="30"/>
      <c r="G16" s="20">
        <v>1</v>
      </c>
      <c r="H16" s="20">
        <v>1</v>
      </c>
      <c r="I16" s="20">
        <v>1</v>
      </c>
      <c r="J16" s="20">
        <v>1</v>
      </c>
      <c r="K16" s="30"/>
      <c r="L16" s="30"/>
      <c r="M16" s="30"/>
      <c r="N16" s="30"/>
      <c r="O16" s="30"/>
      <c r="P16" s="3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2</v>
      </c>
      <c r="AD16" s="34">
        <f t="shared" si="1"/>
        <v>2</v>
      </c>
      <c r="AE16" s="21">
        <f t="shared" ref="AE16:AE24" si="3">AD16/D16*100</f>
        <v>50</v>
      </c>
      <c r="AF16" s="21">
        <f t="shared" ref="AF16:AF24" si="4">100-AE16</f>
        <v>50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3">
        <v>3</v>
      </c>
      <c r="B17" s="24" t="s">
        <v>76</v>
      </c>
      <c r="C17" s="22" t="s">
        <v>72</v>
      </c>
      <c r="D17" s="25">
        <v>2</v>
      </c>
      <c r="E17" s="30"/>
      <c r="F17" s="30"/>
      <c r="G17" s="20"/>
      <c r="H17" s="20"/>
      <c r="I17" s="20"/>
      <c r="J17" s="20"/>
      <c r="K17" s="30"/>
      <c r="L17" s="30"/>
      <c r="M17" s="30"/>
      <c r="N17" s="30"/>
      <c r="O17" s="30"/>
      <c r="P17" s="3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0</v>
      </c>
      <c r="AD17" s="34">
        <f t="shared" si="1"/>
        <v>0</v>
      </c>
      <c r="AE17" s="21">
        <f t="shared" si="3"/>
        <v>0</v>
      </c>
      <c r="AF17" s="21">
        <f t="shared" si="4"/>
        <v>100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3">
        <f t="shared" si="2"/>
        <v>4</v>
      </c>
      <c r="B18" s="24" t="s">
        <v>77</v>
      </c>
      <c r="C18" s="22" t="s">
        <v>78</v>
      </c>
      <c r="D18" s="25">
        <v>36</v>
      </c>
      <c r="E18" s="30">
        <v>3</v>
      </c>
      <c r="F18" s="30">
        <v>3</v>
      </c>
      <c r="G18" s="20">
        <v>3</v>
      </c>
      <c r="H18" s="20">
        <v>3</v>
      </c>
      <c r="I18" s="20">
        <v>3</v>
      </c>
      <c r="J18" s="20">
        <v>3</v>
      </c>
      <c r="K18" s="30"/>
      <c r="L18" s="30"/>
      <c r="M18" s="30"/>
      <c r="N18" s="30"/>
      <c r="O18" s="30"/>
      <c r="P18" s="3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9</v>
      </c>
      <c r="AD18" s="34">
        <f t="shared" si="1"/>
        <v>9</v>
      </c>
      <c r="AE18" s="21">
        <f t="shared" si="3"/>
        <v>25</v>
      </c>
      <c r="AF18" s="21">
        <f t="shared" si="4"/>
        <v>75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3">
        <f t="shared" si="2"/>
        <v>5</v>
      </c>
      <c r="B19" s="24" t="s">
        <v>79</v>
      </c>
      <c r="C19" s="22" t="s">
        <v>80</v>
      </c>
      <c r="D19" s="25">
        <v>180</v>
      </c>
      <c r="E19" s="30">
        <v>15</v>
      </c>
      <c r="F19" s="30">
        <v>15</v>
      </c>
      <c r="G19" s="20">
        <v>15</v>
      </c>
      <c r="H19" s="20">
        <v>15</v>
      </c>
      <c r="I19" s="20">
        <v>15</v>
      </c>
      <c r="J19" s="20">
        <v>15</v>
      </c>
      <c r="K19" s="30"/>
      <c r="L19" s="30"/>
      <c r="M19" s="30"/>
      <c r="N19" s="30"/>
      <c r="O19" s="30"/>
      <c r="P19" s="3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45</v>
      </c>
      <c r="AD19" s="34">
        <f t="shared" si="1"/>
        <v>45</v>
      </c>
      <c r="AE19" s="21">
        <f t="shared" si="3"/>
        <v>25</v>
      </c>
      <c r="AF19" s="21">
        <f t="shared" si="4"/>
        <v>75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3">
        <f t="shared" si="2"/>
        <v>6</v>
      </c>
      <c r="B20" s="24" t="s">
        <v>81</v>
      </c>
      <c r="C20" s="32" t="s">
        <v>157</v>
      </c>
      <c r="D20" s="25">
        <v>27</v>
      </c>
      <c r="E20" s="30">
        <v>1</v>
      </c>
      <c r="F20" s="30">
        <v>1</v>
      </c>
      <c r="G20" s="20">
        <v>1</v>
      </c>
      <c r="H20" s="20">
        <v>1</v>
      </c>
      <c r="I20" s="20">
        <v>1</v>
      </c>
      <c r="J20" s="20">
        <v>1</v>
      </c>
      <c r="K20" s="30"/>
      <c r="L20" s="30"/>
      <c r="M20" s="30"/>
      <c r="N20" s="30"/>
      <c r="O20" s="30"/>
      <c r="P20" s="3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3</v>
      </c>
      <c r="AD20" s="34">
        <f t="shared" si="1"/>
        <v>3</v>
      </c>
      <c r="AE20" s="21">
        <f t="shared" si="3"/>
        <v>11.111111111111111</v>
      </c>
      <c r="AF20" s="21">
        <f t="shared" si="4"/>
        <v>88.888888888888886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3">
        <f t="shared" si="2"/>
        <v>7</v>
      </c>
      <c r="B21" s="24" t="s">
        <v>82</v>
      </c>
      <c r="C21" s="22" t="s">
        <v>23</v>
      </c>
      <c r="D21" s="25">
        <v>2</v>
      </c>
      <c r="E21" s="30"/>
      <c r="F21" s="30"/>
      <c r="G21" s="20"/>
      <c r="H21" s="20"/>
      <c r="I21" s="20"/>
      <c r="J21" s="20"/>
      <c r="K21" s="30"/>
      <c r="L21" s="30"/>
      <c r="M21" s="30"/>
      <c r="N21" s="30"/>
      <c r="O21" s="30"/>
      <c r="P21" s="3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0</v>
      </c>
      <c r="AD21" s="34">
        <f t="shared" si="1"/>
        <v>0</v>
      </c>
      <c r="AE21" s="21">
        <f t="shared" si="3"/>
        <v>0</v>
      </c>
      <c r="AF21" s="21">
        <f t="shared" si="4"/>
        <v>100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3">
        <f t="shared" si="2"/>
        <v>8</v>
      </c>
      <c r="B22" s="24" t="s">
        <v>83</v>
      </c>
      <c r="C22" s="22" t="s">
        <v>84</v>
      </c>
      <c r="D22" s="25">
        <v>500</v>
      </c>
      <c r="E22" s="30"/>
      <c r="F22" s="30"/>
      <c r="G22" s="20"/>
      <c r="H22" s="20"/>
      <c r="I22" s="20"/>
      <c r="J22" s="20"/>
      <c r="K22" s="30"/>
      <c r="L22" s="30"/>
      <c r="M22" s="30"/>
      <c r="N22" s="30"/>
      <c r="O22" s="30"/>
      <c r="P22" s="3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0</v>
      </c>
      <c r="AD22" s="34">
        <f t="shared" si="1"/>
        <v>0</v>
      </c>
      <c r="AE22" s="21">
        <f t="shared" si="3"/>
        <v>0</v>
      </c>
      <c r="AF22" s="21">
        <f t="shared" si="4"/>
        <v>100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3">
        <v>9</v>
      </c>
      <c r="B23" s="24" t="s">
        <v>169</v>
      </c>
      <c r="C23" s="22" t="s">
        <v>78</v>
      </c>
      <c r="D23" s="25">
        <v>12</v>
      </c>
      <c r="E23" s="30">
        <v>1</v>
      </c>
      <c r="F23" s="30">
        <v>1</v>
      </c>
      <c r="G23" s="20">
        <v>1</v>
      </c>
      <c r="H23" s="20">
        <v>1</v>
      </c>
      <c r="I23" s="20">
        <v>1</v>
      </c>
      <c r="J23" s="20">
        <v>1</v>
      </c>
      <c r="K23" s="30"/>
      <c r="L23" s="30"/>
      <c r="M23" s="30"/>
      <c r="N23" s="30"/>
      <c r="O23" s="30"/>
      <c r="P23" s="3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3</v>
      </c>
      <c r="AD23" s="34">
        <f t="shared" si="1"/>
        <v>3</v>
      </c>
      <c r="AE23" s="21">
        <f t="shared" si="3"/>
        <v>25</v>
      </c>
      <c r="AF23" s="21">
        <f t="shared" si="4"/>
        <v>75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3">
        <v>10</v>
      </c>
      <c r="B24" s="26" t="s">
        <v>85</v>
      </c>
      <c r="C24" s="22" t="s">
        <v>86</v>
      </c>
      <c r="D24" s="25">
        <v>1</v>
      </c>
      <c r="E24" s="30"/>
      <c r="F24" s="30"/>
      <c r="G24" s="20"/>
      <c r="H24" s="20"/>
      <c r="I24" s="20"/>
      <c r="J24" s="20"/>
      <c r="K24" s="30"/>
      <c r="L24" s="30"/>
      <c r="M24" s="30"/>
      <c r="N24" s="30"/>
      <c r="O24" s="30"/>
      <c r="P24" s="3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0</v>
      </c>
      <c r="AD24" s="34">
        <f t="shared" si="1"/>
        <v>0</v>
      </c>
      <c r="AE24" s="21">
        <f t="shared" si="3"/>
        <v>0</v>
      </c>
      <c r="AF24" s="21">
        <f t="shared" si="4"/>
        <v>100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ht="15" customHeight="1" x14ac:dyDescent="0.25">
      <c r="B26" s="15" t="s">
        <v>160</v>
      </c>
      <c r="C26" s="37" t="s">
        <v>162</v>
      </c>
      <c r="D26" s="37"/>
      <c r="E26" s="37"/>
      <c r="F26" s="37"/>
      <c r="G26" s="37"/>
      <c r="H26" s="37"/>
      <c r="P26" s="13" t="s">
        <v>164</v>
      </c>
      <c r="Q26" s="13"/>
      <c r="R26" s="13"/>
      <c r="S26" s="13"/>
      <c r="T26" s="13"/>
      <c r="U26" s="13"/>
      <c r="V26" s="13"/>
      <c r="W26" s="13"/>
      <c r="X26" s="13" t="s">
        <v>166</v>
      </c>
      <c r="Y26" s="13"/>
      <c r="Z26" s="13"/>
      <c r="AA26" s="13"/>
      <c r="AB26" s="13"/>
      <c r="AC26" s="13"/>
      <c r="AD26" s="13"/>
      <c r="AE26" s="13"/>
    </row>
    <row r="28" spans="1:53" x14ac:dyDescent="0.25">
      <c r="B28" s="11" t="s">
        <v>189</v>
      </c>
      <c r="C28" s="38" t="s">
        <v>190</v>
      </c>
      <c r="D28" s="38"/>
      <c r="E28" s="38"/>
      <c r="F28" s="38"/>
      <c r="G28" s="38"/>
      <c r="H28" s="38"/>
      <c r="P28" s="14" t="s">
        <v>193</v>
      </c>
      <c r="Q28" s="14"/>
      <c r="R28" s="14"/>
      <c r="S28" s="14"/>
      <c r="T28" s="14"/>
      <c r="U28" s="14"/>
      <c r="V28" s="14"/>
      <c r="W28" s="14"/>
      <c r="X28" s="14" t="s">
        <v>186</v>
      </c>
      <c r="Y28" s="14"/>
      <c r="Z28" s="14"/>
      <c r="AA28" s="14"/>
      <c r="AB28" s="14"/>
      <c r="AC28" s="14"/>
      <c r="AD28" s="14"/>
      <c r="AE28" s="14"/>
    </row>
    <row r="29" spans="1:53" x14ac:dyDescent="0.25">
      <c r="B29" s="13" t="s">
        <v>161</v>
      </c>
      <c r="C29" s="35" t="s">
        <v>170</v>
      </c>
      <c r="D29" s="35"/>
      <c r="E29" s="35"/>
      <c r="F29" s="35"/>
      <c r="G29" s="35"/>
      <c r="H29" s="35"/>
      <c r="P29" s="13" t="s">
        <v>196</v>
      </c>
      <c r="Q29" s="13"/>
      <c r="R29" s="13"/>
      <c r="S29" s="13"/>
      <c r="T29" s="13"/>
      <c r="U29" s="13"/>
      <c r="V29" s="13"/>
      <c r="W29" s="13"/>
      <c r="X29" s="13" t="s">
        <v>187</v>
      </c>
      <c r="Y29" s="13"/>
      <c r="Z29" s="13"/>
      <c r="AA29" s="13"/>
      <c r="AB29" s="13"/>
      <c r="AC29" s="13"/>
      <c r="AD29" s="13"/>
      <c r="AE29" s="13"/>
    </row>
  </sheetData>
  <mergeCells count="34"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13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workbookViewId="0">
      <selection sqref="A1:AG35"/>
    </sheetView>
  </sheetViews>
  <sheetFormatPr baseColWidth="10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2" t="s">
        <v>192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2" t="s">
        <v>197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2" t="s">
        <v>195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3" t="s">
        <v>24</v>
      </c>
      <c r="B6" s="43"/>
      <c r="C6" s="43"/>
      <c r="D6" s="43"/>
      <c r="E6" s="43">
        <v>27</v>
      </c>
      <c r="F6" s="44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3" t="s">
        <v>25</v>
      </c>
      <c r="B7" s="43"/>
      <c r="C7" s="43"/>
      <c r="D7" s="43"/>
      <c r="E7" s="45" t="s">
        <v>102</v>
      </c>
      <c r="F7" s="44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3" t="s">
        <v>26</v>
      </c>
      <c r="B8" s="43"/>
      <c r="C8" s="43"/>
      <c r="D8" s="43"/>
      <c r="E8" s="5"/>
      <c r="F8" s="8"/>
      <c r="G8" s="8" t="s">
        <v>193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3" t="s">
        <v>27</v>
      </c>
      <c r="B9" s="43"/>
      <c r="C9" s="43"/>
      <c r="D9" s="43"/>
      <c r="E9" s="4"/>
      <c r="F9" s="7"/>
      <c r="G9" s="8" t="str">
        <f>+AVANCESERVICIOS!G9</f>
        <v>PRIMER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6" t="s">
        <v>21</v>
      </c>
      <c r="B11" s="36" t="s">
        <v>49</v>
      </c>
      <c r="C11" s="36" t="s">
        <v>0</v>
      </c>
      <c r="D11" s="36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 t="s">
        <v>16</v>
      </c>
      <c r="AD11" s="41"/>
      <c r="AE11" s="36" t="s">
        <v>17</v>
      </c>
      <c r="AF11" s="36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6"/>
      <c r="B12" s="36"/>
      <c r="C12" s="36"/>
      <c r="D12" s="36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1"/>
      <c r="AD12" s="41"/>
      <c r="AE12" s="36"/>
      <c r="AF12" s="36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6"/>
      <c r="B13" s="36"/>
      <c r="C13" s="36"/>
      <c r="D13" s="36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6"/>
      <c r="AF13" s="36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3">
        <v>1</v>
      </c>
      <c r="B15" s="17" t="s">
        <v>89</v>
      </c>
      <c r="C15" s="22" t="s">
        <v>72</v>
      </c>
      <c r="D15" s="27">
        <v>12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0">
        <v>1</v>
      </c>
      <c r="K15" s="33"/>
      <c r="L15" s="33"/>
      <c r="M15" s="33"/>
      <c r="N15" s="33"/>
      <c r="O15" s="33"/>
      <c r="P15" s="33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30" si="0">+E15+G15+I15+K15+M15+O15+Q15+S15+U15+W15+Y15+AA15</f>
        <v>3</v>
      </c>
      <c r="AD15" s="34">
        <f t="shared" ref="AD15:AD30" si="1">+F15+H15+J15+L15+N15+P15+R15+T15+V15+X15+Z15+AB15</f>
        <v>3</v>
      </c>
      <c r="AE15" s="21">
        <f>AD15/D15*100</f>
        <v>25</v>
      </c>
      <c r="AF15" s="21">
        <f>100-AE15</f>
        <v>75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3">
        <f>SUM(A15+1)</f>
        <v>2</v>
      </c>
      <c r="B16" s="17" t="s">
        <v>173</v>
      </c>
      <c r="C16" s="31" t="s">
        <v>180</v>
      </c>
      <c r="D16" s="27">
        <v>1</v>
      </c>
      <c r="E16" s="20"/>
      <c r="F16" s="20"/>
      <c r="G16" s="20">
        <v>1</v>
      </c>
      <c r="H16" s="20">
        <v>1</v>
      </c>
      <c r="I16" s="20"/>
      <c r="J16" s="20"/>
      <c r="K16" s="33"/>
      <c r="L16" s="33"/>
      <c r="M16" s="33"/>
      <c r="N16" s="33"/>
      <c r="O16" s="33"/>
      <c r="P16" s="33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1</v>
      </c>
      <c r="AD16" s="34">
        <f t="shared" si="1"/>
        <v>1</v>
      </c>
      <c r="AE16" s="21">
        <f t="shared" ref="AE16:AE30" si="2">AD16/D16*100</f>
        <v>100</v>
      </c>
      <c r="AF16" s="21">
        <f t="shared" ref="AF16:AF30" si="3">100-AE16</f>
        <v>0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3">
        <v>3</v>
      </c>
      <c r="B17" s="17" t="s">
        <v>90</v>
      </c>
      <c r="C17" s="22" t="s">
        <v>48</v>
      </c>
      <c r="D17" s="27">
        <v>12</v>
      </c>
      <c r="E17" s="20">
        <v>1</v>
      </c>
      <c r="F17" s="20">
        <v>1</v>
      </c>
      <c r="G17" s="20">
        <v>1</v>
      </c>
      <c r="H17" s="20">
        <v>1</v>
      </c>
      <c r="I17" s="20">
        <v>1</v>
      </c>
      <c r="J17" s="20">
        <v>1</v>
      </c>
      <c r="K17" s="33"/>
      <c r="L17" s="33"/>
      <c r="M17" s="33"/>
      <c r="N17" s="33"/>
      <c r="O17" s="33"/>
      <c r="P17" s="33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3</v>
      </c>
      <c r="AD17" s="34">
        <f t="shared" si="1"/>
        <v>3</v>
      </c>
      <c r="AE17" s="21">
        <f t="shared" si="2"/>
        <v>25</v>
      </c>
      <c r="AF17" s="21">
        <f t="shared" si="3"/>
        <v>75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3">
        <f t="shared" ref="A18:A28" si="4">SUM(A17+1)</f>
        <v>4</v>
      </c>
      <c r="B18" s="17" t="s">
        <v>91</v>
      </c>
      <c r="C18" s="22" t="s">
        <v>78</v>
      </c>
      <c r="D18" s="27">
        <v>120</v>
      </c>
      <c r="E18" s="20">
        <v>10</v>
      </c>
      <c r="F18" s="20">
        <v>10</v>
      </c>
      <c r="G18" s="20">
        <v>10</v>
      </c>
      <c r="H18" s="20">
        <v>10</v>
      </c>
      <c r="I18" s="20">
        <v>10</v>
      </c>
      <c r="J18" s="20">
        <v>10</v>
      </c>
      <c r="K18" s="33"/>
      <c r="L18" s="33"/>
      <c r="M18" s="33"/>
      <c r="N18" s="33"/>
      <c r="O18" s="33"/>
      <c r="P18" s="33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30</v>
      </c>
      <c r="AD18" s="34">
        <f t="shared" si="1"/>
        <v>30</v>
      </c>
      <c r="AE18" s="21">
        <f t="shared" si="2"/>
        <v>25</v>
      </c>
      <c r="AF18" s="21">
        <f t="shared" si="3"/>
        <v>75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3">
        <f t="shared" si="4"/>
        <v>5</v>
      </c>
      <c r="B19" s="17" t="s">
        <v>174</v>
      </c>
      <c r="C19" s="22" t="s">
        <v>78</v>
      </c>
      <c r="D19" s="27">
        <v>1</v>
      </c>
      <c r="E19" s="20"/>
      <c r="F19" s="20"/>
      <c r="G19" s="20">
        <v>1</v>
      </c>
      <c r="H19" s="20">
        <v>1</v>
      </c>
      <c r="I19" s="20"/>
      <c r="J19" s="20"/>
      <c r="K19" s="33"/>
      <c r="L19" s="33"/>
      <c r="M19" s="33"/>
      <c r="N19" s="33"/>
      <c r="O19" s="33"/>
      <c r="P19" s="33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1</v>
      </c>
      <c r="AD19" s="34">
        <f t="shared" si="1"/>
        <v>1</v>
      </c>
      <c r="AE19" s="21">
        <f t="shared" si="2"/>
        <v>100</v>
      </c>
      <c r="AF19" s="21">
        <f t="shared" si="3"/>
        <v>0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3">
        <f t="shared" si="4"/>
        <v>6</v>
      </c>
      <c r="B20" s="17" t="s">
        <v>175</v>
      </c>
      <c r="C20" s="22" t="s">
        <v>78</v>
      </c>
      <c r="D20" s="27">
        <v>1</v>
      </c>
      <c r="E20" s="20"/>
      <c r="F20" s="20"/>
      <c r="G20" s="20">
        <v>1</v>
      </c>
      <c r="H20" s="20">
        <v>1</v>
      </c>
      <c r="I20" s="20"/>
      <c r="J20" s="20"/>
      <c r="K20" s="33"/>
      <c r="L20" s="33"/>
      <c r="M20" s="33"/>
      <c r="N20" s="33"/>
      <c r="O20" s="33"/>
      <c r="P20" s="33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1</v>
      </c>
      <c r="AD20" s="34">
        <f t="shared" si="1"/>
        <v>1</v>
      </c>
      <c r="AE20" s="21">
        <f t="shared" si="2"/>
        <v>100</v>
      </c>
      <c r="AF20" s="21">
        <f t="shared" si="3"/>
        <v>0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3">
        <f t="shared" si="4"/>
        <v>7</v>
      </c>
      <c r="B21" s="17" t="s">
        <v>176</v>
      </c>
      <c r="C21" s="22" t="s">
        <v>78</v>
      </c>
      <c r="D21" s="27">
        <v>1</v>
      </c>
      <c r="E21" s="20">
        <v>1</v>
      </c>
      <c r="F21" s="20">
        <v>1</v>
      </c>
      <c r="G21" s="20"/>
      <c r="H21" s="20"/>
      <c r="I21" s="20"/>
      <c r="J21" s="20"/>
      <c r="K21" s="33"/>
      <c r="L21" s="33"/>
      <c r="M21" s="33"/>
      <c r="N21" s="33"/>
      <c r="O21" s="33"/>
      <c r="P21" s="33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1</v>
      </c>
      <c r="AD21" s="34">
        <f t="shared" si="1"/>
        <v>1</v>
      </c>
      <c r="AE21" s="21">
        <f t="shared" si="2"/>
        <v>100</v>
      </c>
      <c r="AF21" s="21">
        <f t="shared" si="3"/>
        <v>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3">
        <f t="shared" si="4"/>
        <v>8</v>
      </c>
      <c r="B22" s="17" t="s">
        <v>100</v>
      </c>
      <c r="C22" s="31" t="s">
        <v>181</v>
      </c>
      <c r="D22" s="27">
        <v>1</v>
      </c>
      <c r="E22" s="20"/>
      <c r="F22" s="20"/>
      <c r="G22" s="20">
        <v>1</v>
      </c>
      <c r="H22" s="20">
        <v>1</v>
      </c>
      <c r="I22" s="20"/>
      <c r="J22" s="20"/>
      <c r="K22" s="33"/>
      <c r="L22" s="33"/>
      <c r="M22" s="33"/>
      <c r="N22" s="33"/>
      <c r="O22" s="33"/>
      <c r="P22" s="33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1</v>
      </c>
      <c r="AD22" s="34">
        <f t="shared" si="1"/>
        <v>1</v>
      </c>
      <c r="AE22" s="21">
        <f t="shared" si="2"/>
        <v>100</v>
      </c>
      <c r="AF22" s="21">
        <f t="shared" si="3"/>
        <v>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3">
        <f t="shared" si="4"/>
        <v>9</v>
      </c>
      <c r="B23" s="17" t="s">
        <v>177</v>
      </c>
      <c r="C23" s="31" t="s">
        <v>181</v>
      </c>
      <c r="D23" s="27">
        <v>1</v>
      </c>
      <c r="E23" s="20"/>
      <c r="F23" s="20"/>
      <c r="G23" s="20">
        <v>1</v>
      </c>
      <c r="H23" s="20">
        <v>1</v>
      </c>
      <c r="I23" s="20"/>
      <c r="J23" s="20"/>
      <c r="K23" s="33"/>
      <c r="L23" s="33"/>
      <c r="M23" s="33"/>
      <c r="N23" s="33"/>
      <c r="O23" s="33"/>
      <c r="P23" s="33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1</v>
      </c>
      <c r="AD23" s="34">
        <f t="shared" si="1"/>
        <v>1</v>
      </c>
      <c r="AE23" s="21">
        <f t="shared" si="2"/>
        <v>100</v>
      </c>
      <c r="AF23" s="21">
        <f t="shared" si="3"/>
        <v>0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3">
        <f t="shared" si="4"/>
        <v>10</v>
      </c>
      <c r="B24" s="17" t="s">
        <v>92</v>
      </c>
      <c r="C24" s="22" t="s">
        <v>22</v>
      </c>
      <c r="D24" s="27">
        <v>12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33"/>
      <c r="L24" s="33"/>
      <c r="M24" s="33"/>
      <c r="N24" s="33"/>
      <c r="O24" s="33"/>
      <c r="P24" s="33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3</v>
      </c>
      <c r="AD24" s="34">
        <f t="shared" si="1"/>
        <v>3</v>
      </c>
      <c r="AE24" s="21">
        <f t="shared" si="2"/>
        <v>25</v>
      </c>
      <c r="AF24" s="21">
        <f t="shared" si="3"/>
        <v>75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3">
        <f t="shared" si="4"/>
        <v>11</v>
      </c>
      <c r="B25" s="17" t="s">
        <v>93</v>
      </c>
      <c r="C25" s="22" t="s">
        <v>64</v>
      </c>
      <c r="D25" s="27">
        <v>180</v>
      </c>
      <c r="E25" s="20">
        <v>15</v>
      </c>
      <c r="F25" s="20">
        <v>15</v>
      </c>
      <c r="G25" s="20">
        <v>15</v>
      </c>
      <c r="H25" s="20">
        <v>15</v>
      </c>
      <c r="I25" s="20">
        <v>15</v>
      </c>
      <c r="J25" s="20">
        <v>15</v>
      </c>
      <c r="K25" s="33"/>
      <c r="L25" s="33"/>
      <c r="M25" s="33"/>
      <c r="N25" s="33"/>
      <c r="O25" s="33"/>
      <c r="P25" s="33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34">
        <f t="shared" si="0"/>
        <v>45</v>
      </c>
      <c r="AD25" s="34">
        <f t="shared" si="1"/>
        <v>45</v>
      </c>
      <c r="AE25" s="21">
        <f t="shared" si="2"/>
        <v>25</v>
      </c>
      <c r="AF25" s="21">
        <f t="shared" si="3"/>
        <v>75</v>
      </c>
      <c r="AG25" s="2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3">
        <v>12</v>
      </c>
      <c r="B26" s="17" t="s">
        <v>94</v>
      </c>
      <c r="C26" s="22" t="s">
        <v>95</v>
      </c>
      <c r="D26" s="27">
        <v>26</v>
      </c>
      <c r="E26" s="20">
        <v>2</v>
      </c>
      <c r="F26" s="20">
        <v>2</v>
      </c>
      <c r="G26" s="20">
        <v>2</v>
      </c>
      <c r="H26" s="20">
        <v>2</v>
      </c>
      <c r="I26" s="20">
        <v>2</v>
      </c>
      <c r="J26" s="20">
        <v>2</v>
      </c>
      <c r="K26" s="33"/>
      <c r="L26" s="33"/>
      <c r="M26" s="33"/>
      <c r="N26" s="33"/>
      <c r="O26" s="33"/>
      <c r="P26" s="33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34">
        <f t="shared" si="0"/>
        <v>6</v>
      </c>
      <c r="AD26" s="34">
        <f t="shared" si="1"/>
        <v>6</v>
      </c>
      <c r="AE26" s="21">
        <f t="shared" si="2"/>
        <v>23.076923076923077</v>
      </c>
      <c r="AF26" s="21">
        <f t="shared" si="3"/>
        <v>76.92307692307692</v>
      </c>
      <c r="AG26" s="2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3">
        <f t="shared" si="4"/>
        <v>13</v>
      </c>
      <c r="B27" s="17" t="s">
        <v>96</v>
      </c>
      <c r="C27" s="31" t="s">
        <v>182</v>
      </c>
      <c r="D27" s="27">
        <v>600</v>
      </c>
      <c r="E27" s="20">
        <v>50</v>
      </c>
      <c r="F27" s="20">
        <v>50</v>
      </c>
      <c r="G27" s="20">
        <v>50</v>
      </c>
      <c r="H27" s="20">
        <v>50</v>
      </c>
      <c r="I27" s="20">
        <v>50</v>
      </c>
      <c r="J27" s="20">
        <v>50</v>
      </c>
      <c r="K27" s="33"/>
      <c r="L27" s="33"/>
      <c r="M27" s="33"/>
      <c r="N27" s="33"/>
      <c r="O27" s="33"/>
      <c r="P27" s="33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34">
        <f t="shared" si="0"/>
        <v>150</v>
      </c>
      <c r="AD27" s="34">
        <f t="shared" si="1"/>
        <v>150</v>
      </c>
      <c r="AE27" s="21">
        <f t="shared" si="2"/>
        <v>25</v>
      </c>
      <c r="AF27" s="21">
        <f t="shared" si="3"/>
        <v>75</v>
      </c>
      <c r="AG27" s="2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3">
        <f t="shared" si="4"/>
        <v>14</v>
      </c>
      <c r="B28" s="17" t="s">
        <v>178</v>
      </c>
      <c r="C28" s="22" t="s">
        <v>97</v>
      </c>
      <c r="D28" s="27">
        <v>4</v>
      </c>
      <c r="E28" s="20"/>
      <c r="F28" s="20"/>
      <c r="G28" s="20"/>
      <c r="H28" s="20"/>
      <c r="I28" s="20">
        <v>1</v>
      </c>
      <c r="J28" s="20">
        <v>1</v>
      </c>
      <c r="K28" s="33"/>
      <c r="L28" s="33"/>
      <c r="M28" s="33"/>
      <c r="N28" s="33"/>
      <c r="O28" s="33"/>
      <c r="P28" s="33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34">
        <f t="shared" si="0"/>
        <v>1</v>
      </c>
      <c r="AD28" s="34">
        <f t="shared" si="1"/>
        <v>1</v>
      </c>
      <c r="AE28" s="21">
        <f t="shared" si="2"/>
        <v>25</v>
      </c>
      <c r="AF28" s="21">
        <f t="shared" si="3"/>
        <v>75</v>
      </c>
      <c r="AG28" s="2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3">
        <v>15</v>
      </c>
      <c r="B29" s="17" t="s">
        <v>167</v>
      </c>
      <c r="C29" s="22" t="s">
        <v>78</v>
      </c>
      <c r="D29" s="27">
        <v>12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  <c r="K29" s="33"/>
      <c r="L29" s="33"/>
      <c r="M29" s="33"/>
      <c r="N29" s="33"/>
      <c r="O29" s="33"/>
      <c r="P29" s="33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34">
        <f t="shared" si="0"/>
        <v>3</v>
      </c>
      <c r="AD29" s="34">
        <f t="shared" si="1"/>
        <v>3</v>
      </c>
      <c r="AE29" s="21">
        <f t="shared" si="2"/>
        <v>25</v>
      </c>
      <c r="AF29" s="21">
        <f t="shared" si="3"/>
        <v>75</v>
      </c>
      <c r="AG29" s="2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3">
        <v>16</v>
      </c>
      <c r="B30" s="17" t="s">
        <v>98</v>
      </c>
      <c r="C30" s="22" t="s">
        <v>99</v>
      </c>
      <c r="D30" s="27">
        <v>4</v>
      </c>
      <c r="E30" s="20"/>
      <c r="F30" s="20"/>
      <c r="G30" s="20"/>
      <c r="H30" s="20"/>
      <c r="I30" s="20">
        <v>1</v>
      </c>
      <c r="J30" s="20">
        <v>1</v>
      </c>
      <c r="K30" s="33"/>
      <c r="L30" s="33"/>
      <c r="M30" s="33"/>
      <c r="N30" s="33"/>
      <c r="O30" s="33"/>
      <c r="P30" s="33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34">
        <f t="shared" si="0"/>
        <v>1</v>
      </c>
      <c r="AD30" s="34">
        <f t="shared" si="1"/>
        <v>1</v>
      </c>
      <c r="AE30" s="21">
        <f t="shared" si="2"/>
        <v>25</v>
      </c>
      <c r="AF30" s="21">
        <f t="shared" si="3"/>
        <v>75</v>
      </c>
      <c r="AG30" s="2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2" spans="1:53" x14ac:dyDescent="0.25">
      <c r="B32" s="15" t="s">
        <v>160</v>
      </c>
      <c r="C32" s="37" t="s">
        <v>162</v>
      </c>
      <c r="D32" s="37"/>
      <c r="E32" s="37"/>
      <c r="F32" s="37"/>
      <c r="G32" s="37"/>
      <c r="H32" s="37"/>
      <c r="P32" s="35" t="s">
        <v>164</v>
      </c>
      <c r="Q32" s="35"/>
      <c r="R32" s="35"/>
      <c r="S32" s="35"/>
      <c r="T32" s="35"/>
      <c r="U32" s="35"/>
      <c r="V32" s="35"/>
      <c r="W32" s="35"/>
      <c r="X32" s="35" t="s">
        <v>166</v>
      </c>
      <c r="Y32" s="35"/>
      <c r="Z32" s="35"/>
      <c r="AA32" s="35"/>
      <c r="AB32" s="35"/>
      <c r="AC32" s="35"/>
      <c r="AD32" s="35"/>
      <c r="AE32" s="35"/>
    </row>
    <row r="34" spans="2:31" x14ac:dyDescent="0.25">
      <c r="B34" s="11" t="s">
        <v>189</v>
      </c>
      <c r="C34" s="38" t="s">
        <v>193</v>
      </c>
      <c r="D34" s="38"/>
      <c r="E34" s="38"/>
      <c r="F34" s="38"/>
      <c r="G34" s="38"/>
      <c r="H34" s="38"/>
      <c r="P34" s="38" t="s">
        <v>193</v>
      </c>
      <c r="Q34" s="38"/>
      <c r="R34" s="38"/>
      <c r="S34" s="38"/>
      <c r="T34" s="38"/>
      <c r="U34" s="38"/>
      <c r="V34" s="38"/>
      <c r="W34" s="38"/>
      <c r="X34" s="38" t="s">
        <v>186</v>
      </c>
      <c r="Y34" s="38"/>
      <c r="Z34" s="38"/>
      <c r="AA34" s="38"/>
      <c r="AB34" s="38"/>
      <c r="AC34" s="38"/>
      <c r="AD34" s="38"/>
      <c r="AE34" s="38"/>
    </row>
    <row r="35" spans="2:31" x14ac:dyDescent="0.25">
      <c r="B35" s="13" t="s">
        <v>161</v>
      </c>
      <c r="C35" s="35" t="s">
        <v>165</v>
      </c>
      <c r="D35" s="35"/>
      <c r="E35" s="35"/>
      <c r="F35" s="35"/>
      <c r="G35" s="35"/>
      <c r="H35" s="35"/>
      <c r="P35" s="35" t="s">
        <v>196</v>
      </c>
      <c r="Q35" s="35"/>
      <c r="R35" s="35"/>
      <c r="S35" s="35"/>
      <c r="T35" s="35"/>
      <c r="U35" s="35"/>
      <c r="V35" s="35"/>
      <c r="W35" s="35"/>
      <c r="X35" s="35" t="s">
        <v>187</v>
      </c>
      <c r="Y35" s="35"/>
      <c r="Z35" s="35"/>
      <c r="AA35" s="35"/>
      <c r="AB35" s="35"/>
      <c r="AC35" s="35"/>
      <c r="AD35" s="35"/>
      <c r="AE35" s="35"/>
    </row>
  </sheetData>
  <mergeCells count="40"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12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workbookViewId="0">
      <selection sqref="A1:AG32"/>
    </sheetView>
  </sheetViews>
  <sheetFormatPr baseColWidth="10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2" t="s">
        <v>192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2" t="s">
        <v>197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2" t="s">
        <v>195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3" t="s">
        <v>24</v>
      </c>
      <c r="B6" s="43"/>
      <c r="C6" s="43"/>
      <c r="D6" s="43"/>
      <c r="E6" s="45" t="s">
        <v>118</v>
      </c>
      <c r="F6" s="44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3" t="s">
        <v>25</v>
      </c>
      <c r="B7" s="43"/>
      <c r="C7" s="43"/>
      <c r="D7" s="43"/>
      <c r="E7" s="45" t="s">
        <v>120</v>
      </c>
      <c r="F7" s="44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3" t="s">
        <v>26</v>
      </c>
      <c r="B8" s="43"/>
      <c r="C8" s="43"/>
      <c r="D8" s="43"/>
      <c r="E8" s="5"/>
      <c r="F8" s="8"/>
      <c r="G8" s="8" t="s">
        <v>191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3" t="s">
        <v>27</v>
      </c>
      <c r="B9" s="43"/>
      <c r="C9" s="43"/>
      <c r="D9" s="43"/>
      <c r="E9" s="4"/>
      <c r="F9" s="7"/>
      <c r="G9" s="8" t="str">
        <f>+AVANCETESORERIA!G9</f>
        <v>PRIMER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6" t="s">
        <v>21</v>
      </c>
      <c r="B11" s="36" t="s">
        <v>49</v>
      </c>
      <c r="C11" s="36" t="s">
        <v>0</v>
      </c>
      <c r="D11" s="36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 t="s">
        <v>16</v>
      </c>
      <c r="AD11" s="41"/>
      <c r="AE11" s="36" t="s">
        <v>17</v>
      </c>
      <c r="AF11" s="36" t="s">
        <v>18</v>
      </c>
      <c r="AG11" s="39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6"/>
      <c r="B12" s="36"/>
      <c r="C12" s="36"/>
      <c r="D12" s="36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1"/>
      <c r="AD12" s="41"/>
      <c r="AE12" s="36"/>
      <c r="AF12" s="36"/>
      <c r="AG12" s="39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6"/>
      <c r="B13" s="36"/>
      <c r="C13" s="36"/>
      <c r="D13" s="36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6"/>
      <c r="AF13" s="36"/>
      <c r="AG13" s="39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3">
        <v>1</v>
      </c>
      <c r="B15" s="26" t="s">
        <v>103</v>
      </c>
      <c r="C15" s="31" t="s">
        <v>151</v>
      </c>
      <c r="D15" s="28">
        <v>4</v>
      </c>
      <c r="E15" s="20"/>
      <c r="F15" s="20"/>
      <c r="G15" s="20"/>
      <c r="H15" s="20"/>
      <c r="I15" s="20">
        <v>1</v>
      </c>
      <c r="J15" s="20">
        <v>1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26" si="0">+E15+G15+I15+K15+M15+O15+Q15+S15+U15+W15+Y15+AA15</f>
        <v>1</v>
      </c>
      <c r="AD15" s="34">
        <f t="shared" ref="AD15:AD26" si="1">+F15+H15+J15+L15+N15+P15+R15+T15+V15+X15+Z15+AB15</f>
        <v>1</v>
      </c>
      <c r="AE15" s="21">
        <f>AD15/D15*100</f>
        <v>25</v>
      </c>
      <c r="AF15" s="21">
        <f>100-AE15</f>
        <v>75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3">
        <f>SUM(A15+1)</f>
        <v>2</v>
      </c>
      <c r="B16" s="17" t="s">
        <v>104</v>
      </c>
      <c r="C16" s="22" t="s">
        <v>23</v>
      </c>
      <c r="D16" s="28">
        <v>4</v>
      </c>
      <c r="E16" s="20"/>
      <c r="F16" s="20"/>
      <c r="G16" s="20"/>
      <c r="H16" s="20"/>
      <c r="I16" s="20">
        <v>1</v>
      </c>
      <c r="J16" s="20">
        <v>1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1</v>
      </c>
      <c r="AD16" s="34">
        <f t="shared" si="1"/>
        <v>1</v>
      </c>
      <c r="AE16" s="21">
        <f t="shared" ref="AE16:AE26" si="2">AD16/D16*100</f>
        <v>25</v>
      </c>
      <c r="AF16" s="21">
        <f t="shared" ref="AF16:AF26" si="3">100-AE16</f>
        <v>75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3">
        <f t="shared" ref="A17:A24" si="4">SUM(A16+1)</f>
        <v>3</v>
      </c>
      <c r="B17" s="17" t="s">
        <v>105</v>
      </c>
      <c r="C17" s="22" t="s">
        <v>78</v>
      </c>
      <c r="D17" s="28">
        <v>720</v>
      </c>
      <c r="E17" s="20">
        <v>60</v>
      </c>
      <c r="F17" s="20">
        <v>60</v>
      </c>
      <c r="G17" s="20">
        <v>60</v>
      </c>
      <c r="H17" s="20">
        <v>60</v>
      </c>
      <c r="I17" s="20">
        <v>60</v>
      </c>
      <c r="J17" s="20">
        <v>60</v>
      </c>
      <c r="K17" s="20">
        <v>60</v>
      </c>
      <c r="L17" s="20">
        <v>60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240</v>
      </c>
      <c r="AD17" s="34">
        <f t="shared" si="1"/>
        <v>240</v>
      </c>
      <c r="AE17" s="21">
        <f t="shared" si="2"/>
        <v>33.333333333333329</v>
      </c>
      <c r="AF17" s="21">
        <f t="shared" si="3"/>
        <v>66.666666666666671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3">
        <f t="shared" si="4"/>
        <v>4</v>
      </c>
      <c r="B18" s="17" t="s">
        <v>106</v>
      </c>
      <c r="C18" s="22" t="s">
        <v>107</v>
      </c>
      <c r="D18" s="28">
        <v>12</v>
      </c>
      <c r="E18" s="20">
        <v>1</v>
      </c>
      <c r="F18" s="20">
        <v>1</v>
      </c>
      <c r="G18" s="20">
        <v>1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4</v>
      </c>
      <c r="AD18" s="34">
        <f t="shared" si="1"/>
        <v>4</v>
      </c>
      <c r="AE18" s="21">
        <f t="shared" si="2"/>
        <v>33.333333333333329</v>
      </c>
      <c r="AF18" s="21">
        <f t="shared" si="3"/>
        <v>66.666666666666671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3">
        <f t="shared" si="4"/>
        <v>5</v>
      </c>
      <c r="B19" s="17" t="s">
        <v>108</v>
      </c>
      <c r="C19" s="32" t="s">
        <v>179</v>
      </c>
      <c r="D19" s="28">
        <v>2</v>
      </c>
      <c r="E19" s="20"/>
      <c r="F19" s="20"/>
      <c r="G19" s="20"/>
      <c r="H19" s="20"/>
      <c r="I19" s="20">
        <v>1</v>
      </c>
      <c r="J19" s="20">
        <v>1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1</v>
      </c>
      <c r="AD19" s="34">
        <f t="shared" si="1"/>
        <v>1</v>
      </c>
      <c r="AE19" s="21">
        <f t="shared" si="2"/>
        <v>50</v>
      </c>
      <c r="AF19" s="21">
        <f t="shared" si="3"/>
        <v>50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3">
        <f t="shared" si="4"/>
        <v>6</v>
      </c>
      <c r="B20" s="17" t="s">
        <v>109</v>
      </c>
      <c r="C20" s="22" t="s">
        <v>64</v>
      </c>
      <c r="D20" s="28">
        <v>12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4</v>
      </c>
      <c r="AD20" s="34">
        <f t="shared" si="1"/>
        <v>4</v>
      </c>
      <c r="AE20" s="21">
        <f t="shared" si="2"/>
        <v>33.333333333333329</v>
      </c>
      <c r="AF20" s="21">
        <f t="shared" si="3"/>
        <v>66.666666666666671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3">
        <f t="shared" si="4"/>
        <v>7</v>
      </c>
      <c r="B21" s="17" t="s">
        <v>110</v>
      </c>
      <c r="C21" s="22" t="s">
        <v>111</v>
      </c>
      <c r="D21" s="28">
        <v>16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0</v>
      </c>
      <c r="AD21" s="34">
        <f t="shared" si="1"/>
        <v>0</v>
      </c>
      <c r="AE21" s="21">
        <f t="shared" si="2"/>
        <v>0</v>
      </c>
      <c r="AF21" s="21">
        <f t="shared" si="3"/>
        <v>100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3">
        <f t="shared" si="4"/>
        <v>8</v>
      </c>
      <c r="B22" s="17" t="s">
        <v>112</v>
      </c>
      <c r="C22" s="22" t="s">
        <v>74</v>
      </c>
      <c r="D22" s="28">
        <v>2520</v>
      </c>
      <c r="E22" s="20">
        <v>210</v>
      </c>
      <c r="F22" s="20">
        <v>210</v>
      </c>
      <c r="G22" s="20">
        <v>210</v>
      </c>
      <c r="H22" s="20">
        <v>210</v>
      </c>
      <c r="I22" s="20">
        <v>210</v>
      </c>
      <c r="J22" s="20">
        <v>210</v>
      </c>
      <c r="K22" s="20">
        <v>210</v>
      </c>
      <c r="L22" s="20">
        <v>210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840</v>
      </c>
      <c r="AD22" s="34">
        <f t="shared" si="1"/>
        <v>840</v>
      </c>
      <c r="AE22" s="21">
        <f t="shared" si="2"/>
        <v>33.333333333333329</v>
      </c>
      <c r="AF22" s="21">
        <f t="shared" si="3"/>
        <v>66.666666666666671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3">
        <f t="shared" si="4"/>
        <v>9</v>
      </c>
      <c r="B23" s="17" t="s">
        <v>113</v>
      </c>
      <c r="C23" s="22" t="s">
        <v>114</v>
      </c>
      <c r="D23" s="28">
        <v>3000</v>
      </c>
      <c r="E23" s="20">
        <v>250</v>
      </c>
      <c r="F23" s="20">
        <v>250</v>
      </c>
      <c r="G23" s="20">
        <v>250</v>
      </c>
      <c r="H23" s="20">
        <v>250</v>
      </c>
      <c r="I23" s="20">
        <v>250</v>
      </c>
      <c r="J23" s="20">
        <v>250</v>
      </c>
      <c r="K23" s="20">
        <v>250</v>
      </c>
      <c r="L23" s="20">
        <v>250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1000</v>
      </c>
      <c r="AD23" s="34">
        <f t="shared" si="1"/>
        <v>1000</v>
      </c>
      <c r="AE23" s="21">
        <f t="shared" si="2"/>
        <v>33.333333333333329</v>
      </c>
      <c r="AF23" s="21">
        <f t="shared" si="3"/>
        <v>66.666666666666671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3">
        <f t="shared" si="4"/>
        <v>10</v>
      </c>
      <c r="B24" s="17" t="s">
        <v>115</v>
      </c>
      <c r="C24" s="22" t="s">
        <v>66</v>
      </c>
      <c r="D24" s="28">
        <v>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0</v>
      </c>
      <c r="AD24" s="34">
        <f t="shared" si="1"/>
        <v>0</v>
      </c>
      <c r="AE24" s="21">
        <f t="shared" si="2"/>
        <v>0</v>
      </c>
      <c r="AF24" s="21">
        <f t="shared" si="3"/>
        <v>100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3">
        <v>11</v>
      </c>
      <c r="B25" s="17" t="s">
        <v>167</v>
      </c>
      <c r="C25" s="22" t="s">
        <v>78</v>
      </c>
      <c r="D25" s="28">
        <v>12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34">
        <f t="shared" si="0"/>
        <v>4</v>
      </c>
      <c r="AD25" s="34">
        <f t="shared" si="1"/>
        <v>4</v>
      </c>
      <c r="AE25" s="21">
        <f t="shared" si="2"/>
        <v>33.333333333333329</v>
      </c>
      <c r="AF25" s="21">
        <f t="shared" si="3"/>
        <v>66.666666666666671</v>
      </c>
      <c r="AG25" s="2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3">
        <v>12</v>
      </c>
      <c r="B26" s="17" t="s">
        <v>117</v>
      </c>
      <c r="C26" s="22" t="s">
        <v>116</v>
      </c>
      <c r="D26" s="28">
        <v>600</v>
      </c>
      <c r="E26" s="20">
        <v>50</v>
      </c>
      <c r="F26" s="20">
        <v>50</v>
      </c>
      <c r="G26" s="20">
        <v>50</v>
      </c>
      <c r="H26" s="20">
        <v>50</v>
      </c>
      <c r="I26" s="20">
        <v>50</v>
      </c>
      <c r="J26" s="20">
        <v>50</v>
      </c>
      <c r="K26" s="20">
        <v>50</v>
      </c>
      <c r="L26" s="20">
        <v>50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34">
        <f t="shared" si="0"/>
        <v>200</v>
      </c>
      <c r="AD26" s="34">
        <f t="shared" si="1"/>
        <v>200</v>
      </c>
      <c r="AE26" s="21">
        <f t="shared" si="2"/>
        <v>33.333333333333329</v>
      </c>
      <c r="AF26" s="21">
        <f t="shared" si="3"/>
        <v>66.666666666666671</v>
      </c>
      <c r="AG26" s="2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8" spans="1:53" x14ac:dyDescent="0.25">
      <c r="B28" s="15" t="s">
        <v>160</v>
      </c>
      <c r="C28" s="37" t="s">
        <v>162</v>
      </c>
      <c r="D28" s="37"/>
      <c r="E28" s="37"/>
      <c r="F28" s="37"/>
      <c r="G28" s="37"/>
      <c r="H28" s="37"/>
      <c r="P28" s="35" t="s">
        <v>164</v>
      </c>
      <c r="Q28" s="35"/>
      <c r="R28" s="35"/>
      <c r="S28" s="35"/>
      <c r="T28" s="35"/>
      <c r="U28" s="35"/>
      <c r="V28" s="35"/>
      <c r="W28" s="35"/>
      <c r="X28" s="35" t="s">
        <v>166</v>
      </c>
      <c r="Y28" s="35"/>
      <c r="Z28" s="35"/>
      <c r="AA28" s="35"/>
      <c r="AB28" s="35"/>
      <c r="AC28" s="35"/>
      <c r="AD28" s="35"/>
      <c r="AE28" s="35"/>
    </row>
    <row r="30" spans="1:53" x14ac:dyDescent="0.25">
      <c r="B30" s="11" t="s">
        <v>189</v>
      </c>
      <c r="C30" s="38" t="s">
        <v>191</v>
      </c>
      <c r="D30" s="38"/>
      <c r="E30" s="38"/>
      <c r="F30" s="38"/>
      <c r="G30" s="38"/>
      <c r="H30" s="38"/>
      <c r="P30" s="38" t="s">
        <v>193</v>
      </c>
      <c r="Q30" s="38"/>
      <c r="R30" s="38"/>
      <c r="S30" s="38"/>
      <c r="T30" s="38"/>
      <c r="U30" s="38"/>
      <c r="V30" s="38"/>
      <c r="W30" s="38"/>
      <c r="X30" s="38" t="s">
        <v>186</v>
      </c>
      <c r="Y30" s="38"/>
      <c r="Z30" s="38"/>
      <c r="AA30" s="38"/>
      <c r="AB30" s="38"/>
      <c r="AC30" s="38"/>
      <c r="AD30" s="38"/>
      <c r="AE30" s="38"/>
    </row>
    <row r="31" spans="1:53" x14ac:dyDescent="0.25">
      <c r="B31" s="13" t="s">
        <v>161</v>
      </c>
      <c r="C31" s="35" t="s">
        <v>171</v>
      </c>
      <c r="D31" s="35"/>
      <c r="E31" s="35"/>
      <c r="F31" s="35"/>
      <c r="G31" s="35"/>
      <c r="H31" s="35"/>
      <c r="P31" s="35" t="s">
        <v>196</v>
      </c>
      <c r="Q31" s="35"/>
      <c r="R31" s="35"/>
      <c r="S31" s="35"/>
      <c r="T31" s="35"/>
      <c r="U31" s="35"/>
      <c r="V31" s="35"/>
      <c r="W31" s="35"/>
      <c r="X31" s="35" t="s">
        <v>187</v>
      </c>
      <c r="Y31" s="35"/>
      <c r="Z31" s="35"/>
      <c r="AA31" s="35"/>
      <c r="AB31" s="35"/>
      <c r="AC31" s="35"/>
      <c r="AD31" s="35"/>
      <c r="AE31" s="35"/>
    </row>
  </sheetData>
  <mergeCells count="40"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12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tabSelected="1" workbookViewId="0">
      <selection activeCell="F41" sqref="F41"/>
    </sheetView>
  </sheetViews>
  <sheetFormatPr baseColWidth="10" defaultRowHeight="15" x14ac:dyDescent="0.25"/>
  <cols>
    <col min="1" max="1" width="4.14062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42" t="s">
        <v>192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42" t="s">
        <v>197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42" t="s">
        <v>195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43" t="s">
        <v>24</v>
      </c>
      <c r="B6" s="43"/>
      <c r="C6" s="43"/>
      <c r="D6" s="43"/>
      <c r="E6" s="45">
        <v>24</v>
      </c>
      <c r="F6" s="44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43" t="s">
        <v>25</v>
      </c>
      <c r="B7" s="43"/>
      <c r="C7" s="43"/>
      <c r="D7" s="43"/>
      <c r="E7" s="45" t="s">
        <v>145</v>
      </c>
      <c r="F7" s="44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43" t="s">
        <v>26</v>
      </c>
      <c r="B8" s="43"/>
      <c r="C8" s="43"/>
      <c r="D8" s="43"/>
      <c r="E8" s="5"/>
      <c r="F8" s="8"/>
      <c r="G8" s="8" t="s">
        <v>186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43" t="s">
        <v>27</v>
      </c>
      <c r="B9" s="43"/>
      <c r="C9" s="43"/>
      <c r="D9" s="43"/>
      <c r="E9" s="4"/>
      <c r="F9" s="7"/>
      <c r="G9" s="8" t="str">
        <f>+AVANCESEGURIDAD!G9</f>
        <v>PRIMER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6" t="s">
        <v>21</v>
      </c>
      <c r="B11" s="36" t="s">
        <v>49</v>
      </c>
      <c r="C11" s="36" t="s">
        <v>0</v>
      </c>
      <c r="D11" s="36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1" t="s">
        <v>16</v>
      </c>
      <c r="AD11" s="41"/>
      <c r="AE11" s="36" t="s">
        <v>17</v>
      </c>
      <c r="AF11" s="36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6"/>
      <c r="B12" s="36"/>
      <c r="C12" s="36"/>
      <c r="D12" s="36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1"/>
      <c r="AD12" s="41"/>
      <c r="AE12" s="36"/>
      <c r="AF12" s="36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6"/>
      <c r="B13" s="36"/>
      <c r="C13" s="36"/>
      <c r="D13" s="36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6"/>
      <c r="AF13" s="36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8">
        <v>1</v>
      </c>
      <c r="B15" s="17" t="s">
        <v>121</v>
      </c>
      <c r="C15" s="18" t="s">
        <v>148</v>
      </c>
      <c r="D15" s="19">
        <v>12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0">
        <v>1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0"/>
      <c r="X15" s="20"/>
      <c r="Y15" s="20"/>
      <c r="Z15" s="20"/>
      <c r="AA15" s="20"/>
      <c r="AB15" s="20"/>
      <c r="AC15" s="34">
        <f t="shared" ref="AC15:AC33" si="0">+E15+G15+I15+K15+M15+O15+Q15+S15+U15+W15+Y15+AA15</f>
        <v>3</v>
      </c>
      <c r="AD15" s="34">
        <f t="shared" ref="AD15:AD33" si="1">+F15+H15+J15+L15+N15+P15+R15+T15+V15+X15+Z15+AB15</f>
        <v>3</v>
      </c>
      <c r="AE15" s="21">
        <f>AD15/D15*100</f>
        <v>25</v>
      </c>
      <c r="AF15" s="21">
        <f>100-AE15</f>
        <v>75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8">
        <f>SUM(A15+1)</f>
        <v>2</v>
      </c>
      <c r="B16" s="17" t="s">
        <v>122</v>
      </c>
      <c r="C16" s="18" t="s">
        <v>123</v>
      </c>
      <c r="D16" s="19">
        <v>3</v>
      </c>
      <c r="E16" s="20"/>
      <c r="F16" s="20"/>
      <c r="G16" s="20">
        <v>1</v>
      </c>
      <c r="H16" s="20">
        <v>1</v>
      </c>
      <c r="I16" s="20"/>
      <c r="J16" s="20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0"/>
      <c r="X16" s="20"/>
      <c r="Y16" s="20"/>
      <c r="Z16" s="20"/>
      <c r="AA16" s="20"/>
      <c r="AB16" s="20"/>
      <c r="AC16" s="34">
        <f t="shared" si="0"/>
        <v>1</v>
      </c>
      <c r="AD16" s="34">
        <f t="shared" si="1"/>
        <v>1</v>
      </c>
      <c r="AE16" s="21">
        <f t="shared" ref="AE16:AE33" si="2">AD16/D16*100</f>
        <v>33.333333333333329</v>
      </c>
      <c r="AF16" s="21">
        <f t="shared" ref="AF16:AF33" si="3">100-AE16</f>
        <v>66.666666666666671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8">
        <f t="shared" ref="A17:A31" si="4">SUM(A16+1)</f>
        <v>3</v>
      </c>
      <c r="B17" s="17" t="s">
        <v>124</v>
      </c>
      <c r="C17" s="18" t="s">
        <v>143</v>
      </c>
      <c r="D17" s="19">
        <v>3</v>
      </c>
      <c r="E17" s="20"/>
      <c r="F17" s="20"/>
      <c r="G17" s="20"/>
      <c r="H17" s="20"/>
      <c r="I17" s="20">
        <v>1</v>
      </c>
      <c r="J17" s="20">
        <v>1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0"/>
      <c r="X17" s="20"/>
      <c r="Y17" s="20"/>
      <c r="Z17" s="20"/>
      <c r="AA17" s="20"/>
      <c r="AB17" s="20"/>
      <c r="AC17" s="34">
        <f t="shared" si="0"/>
        <v>1</v>
      </c>
      <c r="AD17" s="34">
        <f t="shared" si="1"/>
        <v>1</v>
      </c>
      <c r="AE17" s="21">
        <f t="shared" si="2"/>
        <v>33.333333333333329</v>
      </c>
      <c r="AF17" s="21">
        <f t="shared" si="3"/>
        <v>66.666666666666671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si="4"/>
        <v>4</v>
      </c>
      <c r="B18" s="17" t="s">
        <v>125</v>
      </c>
      <c r="C18" s="18" t="s">
        <v>147</v>
      </c>
      <c r="D18" s="19">
        <v>96</v>
      </c>
      <c r="E18" s="20">
        <v>15</v>
      </c>
      <c r="F18" s="20">
        <v>15</v>
      </c>
      <c r="G18" s="20">
        <v>25</v>
      </c>
      <c r="H18" s="20">
        <v>25</v>
      </c>
      <c r="I18" s="20">
        <v>10</v>
      </c>
      <c r="J18" s="20">
        <v>10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0"/>
      <c r="X18" s="20"/>
      <c r="Y18" s="20"/>
      <c r="Z18" s="20"/>
      <c r="AA18" s="20"/>
      <c r="AB18" s="20"/>
      <c r="AC18" s="34">
        <f t="shared" si="0"/>
        <v>50</v>
      </c>
      <c r="AD18" s="34">
        <f t="shared" si="1"/>
        <v>50</v>
      </c>
      <c r="AE18" s="21">
        <f t="shared" si="2"/>
        <v>52.083333333333336</v>
      </c>
      <c r="AF18" s="21">
        <f t="shared" si="3"/>
        <v>47.916666666666664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5</v>
      </c>
      <c r="B19" s="17" t="s">
        <v>126</v>
      </c>
      <c r="C19" s="18" t="s">
        <v>127</v>
      </c>
      <c r="D19" s="19">
        <v>960</v>
      </c>
      <c r="E19" s="20">
        <v>80</v>
      </c>
      <c r="F19" s="20">
        <v>80</v>
      </c>
      <c r="G19" s="20">
        <v>80</v>
      </c>
      <c r="H19" s="20">
        <v>80</v>
      </c>
      <c r="I19" s="20">
        <v>80</v>
      </c>
      <c r="J19" s="20">
        <v>80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0"/>
      <c r="X19" s="20"/>
      <c r="Y19" s="20"/>
      <c r="Z19" s="20"/>
      <c r="AA19" s="20"/>
      <c r="AB19" s="20"/>
      <c r="AC19" s="34">
        <f t="shared" si="0"/>
        <v>240</v>
      </c>
      <c r="AD19" s="34">
        <f t="shared" si="1"/>
        <v>240</v>
      </c>
      <c r="AE19" s="21">
        <f t="shared" si="2"/>
        <v>25</v>
      </c>
      <c r="AF19" s="21">
        <f t="shared" si="3"/>
        <v>75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6</v>
      </c>
      <c r="B20" s="17" t="s">
        <v>128</v>
      </c>
      <c r="C20" s="18" t="s">
        <v>149</v>
      </c>
      <c r="D20" s="19">
        <v>48</v>
      </c>
      <c r="E20" s="20">
        <v>4</v>
      </c>
      <c r="F20" s="20">
        <v>4</v>
      </c>
      <c r="G20" s="20">
        <v>4</v>
      </c>
      <c r="H20" s="20">
        <v>4</v>
      </c>
      <c r="I20" s="20">
        <v>4</v>
      </c>
      <c r="J20" s="20">
        <v>4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0"/>
      <c r="X20" s="20"/>
      <c r="Y20" s="20"/>
      <c r="Z20" s="20"/>
      <c r="AA20" s="20"/>
      <c r="AB20" s="20"/>
      <c r="AC20" s="34">
        <f t="shared" si="0"/>
        <v>12</v>
      </c>
      <c r="AD20" s="34">
        <f t="shared" si="1"/>
        <v>12</v>
      </c>
      <c r="AE20" s="21">
        <f t="shared" si="2"/>
        <v>25</v>
      </c>
      <c r="AF20" s="21">
        <f t="shared" si="3"/>
        <v>75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7</v>
      </c>
      <c r="B21" s="17" t="s">
        <v>129</v>
      </c>
      <c r="C21" s="18" t="s">
        <v>130</v>
      </c>
      <c r="D21" s="19">
        <v>480</v>
      </c>
      <c r="E21" s="20">
        <v>40</v>
      </c>
      <c r="F21" s="20">
        <v>40</v>
      </c>
      <c r="G21" s="20">
        <v>40</v>
      </c>
      <c r="H21" s="20">
        <v>40</v>
      </c>
      <c r="I21" s="20">
        <v>40</v>
      </c>
      <c r="J21" s="20">
        <v>40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0"/>
      <c r="X21" s="20"/>
      <c r="Y21" s="20"/>
      <c r="Z21" s="20"/>
      <c r="AA21" s="20"/>
      <c r="AB21" s="20"/>
      <c r="AC21" s="34">
        <f t="shared" si="0"/>
        <v>120</v>
      </c>
      <c r="AD21" s="34">
        <f t="shared" si="1"/>
        <v>120</v>
      </c>
      <c r="AE21" s="21">
        <f t="shared" si="2"/>
        <v>25</v>
      </c>
      <c r="AF21" s="21">
        <f t="shared" si="3"/>
        <v>75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8</v>
      </c>
      <c r="B22" s="17" t="s">
        <v>131</v>
      </c>
      <c r="C22" s="18" t="s">
        <v>154</v>
      </c>
      <c r="D22" s="19">
        <v>2</v>
      </c>
      <c r="E22" s="20"/>
      <c r="F22" s="20"/>
      <c r="G22" s="20"/>
      <c r="H22" s="20"/>
      <c r="I22" s="20"/>
      <c r="J22" s="20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0"/>
      <c r="X22" s="20"/>
      <c r="Y22" s="20"/>
      <c r="Z22" s="20"/>
      <c r="AA22" s="20"/>
      <c r="AB22" s="20"/>
      <c r="AC22" s="34">
        <f t="shared" si="0"/>
        <v>0</v>
      </c>
      <c r="AD22" s="34">
        <f t="shared" si="1"/>
        <v>0</v>
      </c>
      <c r="AE22" s="21">
        <f t="shared" si="2"/>
        <v>0</v>
      </c>
      <c r="AF22" s="21">
        <f t="shared" si="3"/>
        <v>100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9</v>
      </c>
      <c r="B23" s="17" t="s">
        <v>132</v>
      </c>
      <c r="C23" s="18" t="s">
        <v>150</v>
      </c>
      <c r="D23" s="19">
        <v>1886</v>
      </c>
      <c r="E23" s="20">
        <v>151</v>
      </c>
      <c r="F23" s="20">
        <v>151</v>
      </c>
      <c r="G23" s="20">
        <v>146</v>
      </c>
      <c r="H23" s="20">
        <v>146</v>
      </c>
      <c r="I23" s="20">
        <v>179</v>
      </c>
      <c r="J23" s="20">
        <v>179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0"/>
      <c r="X23" s="20"/>
      <c r="Y23" s="20"/>
      <c r="Z23" s="20"/>
      <c r="AA23" s="20"/>
      <c r="AB23" s="20"/>
      <c r="AC23" s="34">
        <f t="shared" si="0"/>
        <v>476</v>
      </c>
      <c r="AD23" s="34">
        <f t="shared" si="1"/>
        <v>476</v>
      </c>
      <c r="AE23" s="21">
        <f t="shared" si="2"/>
        <v>25.238600212089079</v>
      </c>
      <c r="AF23" s="21">
        <f t="shared" si="3"/>
        <v>74.761399787910918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10</v>
      </c>
      <c r="B24" s="17" t="s">
        <v>133</v>
      </c>
      <c r="C24" s="18" t="s">
        <v>151</v>
      </c>
      <c r="D24" s="19">
        <v>6</v>
      </c>
      <c r="E24" s="20"/>
      <c r="F24" s="20"/>
      <c r="G24" s="20">
        <v>1</v>
      </c>
      <c r="H24" s="20">
        <v>1</v>
      </c>
      <c r="I24" s="20"/>
      <c r="J24" s="20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0"/>
      <c r="X24" s="20"/>
      <c r="Y24" s="20"/>
      <c r="Z24" s="20"/>
      <c r="AA24" s="20"/>
      <c r="AB24" s="20"/>
      <c r="AC24" s="34">
        <f t="shared" si="0"/>
        <v>1</v>
      </c>
      <c r="AD24" s="34">
        <f t="shared" si="1"/>
        <v>1</v>
      </c>
      <c r="AE24" s="21">
        <f t="shared" si="2"/>
        <v>16.666666666666664</v>
      </c>
      <c r="AF24" s="21">
        <f t="shared" si="3"/>
        <v>83.333333333333343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11</v>
      </c>
      <c r="B25" s="17" t="s">
        <v>134</v>
      </c>
      <c r="C25" s="18" t="s">
        <v>135</v>
      </c>
      <c r="D25" s="19">
        <v>24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0">
        <v>2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0"/>
      <c r="X25" s="20"/>
      <c r="Y25" s="20"/>
      <c r="Z25" s="20"/>
      <c r="AA25" s="20"/>
      <c r="AB25" s="20"/>
      <c r="AC25" s="34">
        <f t="shared" si="0"/>
        <v>6</v>
      </c>
      <c r="AD25" s="34">
        <f t="shared" si="1"/>
        <v>6</v>
      </c>
      <c r="AE25" s="21">
        <f t="shared" si="2"/>
        <v>25</v>
      </c>
      <c r="AF25" s="21">
        <f t="shared" si="3"/>
        <v>75</v>
      </c>
      <c r="AG25" s="2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8">
        <f t="shared" si="4"/>
        <v>12</v>
      </c>
      <c r="B26" s="17" t="s">
        <v>136</v>
      </c>
      <c r="C26" s="18" t="s">
        <v>152</v>
      </c>
      <c r="D26" s="19">
        <v>12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0"/>
      <c r="X26" s="20"/>
      <c r="Y26" s="20"/>
      <c r="Z26" s="20"/>
      <c r="AA26" s="20"/>
      <c r="AB26" s="20"/>
      <c r="AC26" s="34">
        <f t="shared" si="0"/>
        <v>3</v>
      </c>
      <c r="AD26" s="34">
        <f t="shared" si="1"/>
        <v>3</v>
      </c>
      <c r="AE26" s="21">
        <f t="shared" si="2"/>
        <v>25</v>
      </c>
      <c r="AF26" s="21">
        <f t="shared" si="3"/>
        <v>75</v>
      </c>
      <c r="AG26" s="2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8">
        <f t="shared" si="4"/>
        <v>13</v>
      </c>
      <c r="B27" s="17" t="s">
        <v>137</v>
      </c>
      <c r="C27" s="18" t="s">
        <v>66</v>
      </c>
      <c r="D27" s="19">
        <v>5</v>
      </c>
      <c r="E27" s="20"/>
      <c r="F27" s="20"/>
      <c r="G27" s="20"/>
      <c r="H27" s="20"/>
      <c r="I27" s="20"/>
      <c r="J27" s="20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0"/>
      <c r="X27" s="20"/>
      <c r="Y27" s="20"/>
      <c r="Z27" s="20"/>
      <c r="AA27" s="20"/>
      <c r="AB27" s="20"/>
      <c r="AC27" s="34">
        <f t="shared" si="0"/>
        <v>0</v>
      </c>
      <c r="AD27" s="34">
        <f t="shared" si="1"/>
        <v>0</v>
      </c>
      <c r="AE27" s="21">
        <f t="shared" si="2"/>
        <v>0</v>
      </c>
      <c r="AF27" s="21">
        <f t="shared" si="3"/>
        <v>100</v>
      </c>
      <c r="AG27" s="2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8">
        <f t="shared" si="4"/>
        <v>14</v>
      </c>
      <c r="B28" s="17" t="s">
        <v>138</v>
      </c>
      <c r="C28" s="18" t="s">
        <v>40</v>
      </c>
      <c r="D28" s="19">
        <v>120</v>
      </c>
      <c r="E28" s="20">
        <v>10</v>
      </c>
      <c r="F28" s="20">
        <v>10</v>
      </c>
      <c r="G28" s="20">
        <v>10</v>
      </c>
      <c r="H28" s="20">
        <v>10</v>
      </c>
      <c r="I28" s="20">
        <v>10</v>
      </c>
      <c r="J28" s="20">
        <v>10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0"/>
      <c r="X28" s="20"/>
      <c r="Y28" s="20"/>
      <c r="Z28" s="20"/>
      <c r="AA28" s="20"/>
      <c r="AB28" s="20"/>
      <c r="AC28" s="34">
        <f t="shared" si="0"/>
        <v>30</v>
      </c>
      <c r="AD28" s="34">
        <f t="shared" si="1"/>
        <v>30</v>
      </c>
      <c r="AE28" s="21">
        <f t="shared" si="2"/>
        <v>25</v>
      </c>
      <c r="AF28" s="21">
        <f t="shared" si="3"/>
        <v>75</v>
      </c>
      <c r="AG28" s="2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8">
        <f t="shared" si="4"/>
        <v>15</v>
      </c>
      <c r="B29" s="17" t="s">
        <v>139</v>
      </c>
      <c r="C29" s="18" t="s">
        <v>47</v>
      </c>
      <c r="D29" s="19">
        <v>12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0"/>
      <c r="X29" s="20"/>
      <c r="Y29" s="20"/>
      <c r="Z29" s="20"/>
      <c r="AA29" s="20"/>
      <c r="AB29" s="20"/>
      <c r="AC29" s="34">
        <f t="shared" si="0"/>
        <v>3</v>
      </c>
      <c r="AD29" s="34">
        <f t="shared" si="1"/>
        <v>3</v>
      </c>
      <c r="AE29" s="21">
        <f t="shared" si="2"/>
        <v>25</v>
      </c>
      <c r="AF29" s="21">
        <f t="shared" si="3"/>
        <v>75</v>
      </c>
      <c r="AG29" s="2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8">
        <f t="shared" si="4"/>
        <v>16</v>
      </c>
      <c r="B30" s="17" t="s">
        <v>140</v>
      </c>
      <c r="C30" s="18" t="s">
        <v>22</v>
      </c>
      <c r="D30" s="19">
        <v>1</v>
      </c>
      <c r="E30" s="20"/>
      <c r="F30" s="20"/>
      <c r="G30" s="20"/>
      <c r="H30" s="20"/>
      <c r="I30" s="20"/>
      <c r="J30" s="20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0"/>
      <c r="X30" s="20"/>
      <c r="Y30" s="20"/>
      <c r="Z30" s="20"/>
      <c r="AA30" s="20"/>
      <c r="AB30" s="20"/>
      <c r="AC30" s="34">
        <f t="shared" si="0"/>
        <v>0</v>
      </c>
      <c r="AD30" s="34">
        <f t="shared" si="1"/>
        <v>0</v>
      </c>
      <c r="AE30" s="21">
        <f t="shared" si="2"/>
        <v>0</v>
      </c>
      <c r="AF30" s="21">
        <f t="shared" si="3"/>
        <v>100</v>
      </c>
      <c r="AG30" s="2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8">
        <f t="shared" si="4"/>
        <v>17</v>
      </c>
      <c r="B31" s="17" t="s">
        <v>141</v>
      </c>
      <c r="C31" s="18" t="s">
        <v>153</v>
      </c>
      <c r="D31" s="19">
        <v>12</v>
      </c>
      <c r="E31" s="20">
        <v>1</v>
      </c>
      <c r="F31" s="20">
        <v>1</v>
      </c>
      <c r="G31" s="20">
        <v>1</v>
      </c>
      <c r="H31" s="20">
        <v>1</v>
      </c>
      <c r="I31" s="20">
        <v>1</v>
      </c>
      <c r="J31" s="20">
        <v>1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0"/>
      <c r="X31" s="20"/>
      <c r="Y31" s="20"/>
      <c r="Z31" s="20"/>
      <c r="AA31" s="20"/>
      <c r="AB31" s="20"/>
      <c r="AC31" s="34">
        <f t="shared" si="0"/>
        <v>3</v>
      </c>
      <c r="AD31" s="34">
        <f t="shared" si="1"/>
        <v>3</v>
      </c>
      <c r="AE31" s="21">
        <f t="shared" si="2"/>
        <v>25</v>
      </c>
      <c r="AF31" s="21">
        <f t="shared" si="3"/>
        <v>75</v>
      </c>
      <c r="AG31" s="20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8">
        <v>18</v>
      </c>
      <c r="B32" s="17" t="s">
        <v>167</v>
      </c>
      <c r="C32" s="18" t="s">
        <v>78</v>
      </c>
      <c r="D32" s="19">
        <v>12</v>
      </c>
      <c r="E32" s="20">
        <v>1</v>
      </c>
      <c r="F32" s="20">
        <v>1</v>
      </c>
      <c r="G32" s="20">
        <v>1</v>
      </c>
      <c r="H32" s="20">
        <v>1</v>
      </c>
      <c r="I32" s="20">
        <v>1</v>
      </c>
      <c r="J32" s="20">
        <v>1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0"/>
      <c r="X32" s="20"/>
      <c r="Y32" s="20"/>
      <c r="Z32" s="20"/>
      <c r="AA32" s="20"/>
      <c r="AB32" s="20"/>
      <c r="AC32" s="34">
        <f t="shared" si="0"/>
        <v>3</v>
      </c>
      <c r="AD32" s="34">
        <f t="shared" si="1"/>
        <v>3</v>
      </c>
      <c r="AE32" s="21">
        <f t="shared" si="2"/>
        <v>25</v>
      </c>
      <c r="AF32" s="21">
        <f t="shared" si="3"/>
        <v>75</v>
      </c>
      <c r="AG32" s="20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8">
        <v>19</v>
      </c>
      <c r="B33" s="17" t="s">
        <v>142</v>
      </c>
      <c r="C33" s="18" t="s">
        <v>22</v>
      </c>
      <c r="D33" s="19">
        <v>24</v>
      </c>
      <c r="E33" s="20">
        <v>2</v>
      </c>
      <c r="F33" s="20">
        <v>2</v>
      </c>
      <c r="G33" s="20">
        <v>2</v>
      </c>
      <c r="H33" s="20">
        <v>2</v>
      </c>
      <c r="I33" s="20">
        <v>2</v>
      </c>
      <c r="J33" s="20">
        <v>2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0"/>
      <c r="X33" s="20"/>
      <c r="Y33" s="20"/>
      <c r="Z33" s="20"/>
      <c r="AA33" s="20"/>
      <c r="AB33" s="20"/>
      <c r="AC33" s="34">
        <f t="shared" si="0"/>
        <v>6</v>
      </c>
      <c r="AD33" s="34">
        <f t="shared" si="1"/>
        <v>6</v>
      </c>
      <c r="AE33" s="21">
        <f t="shared" si="2"/>
        <v>25</v>
      </c>
      <c r="AF33" s="21">
        <f t="shared" si="3"/>
        <v>75</v>
      </c>
      <c r="AG33" s="20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5" spans="1:53" x14ac:dyDescent="0.25">
      <c r="B35" s="15" t="s">
        <v>160</v>
      </c>
      <c r="C35" s="37" t="s">
        <v>162</v>
      </c>
      <c r="D35" s="37"/>
      <c r="E35" s="37"/>
      <c r="F35" s="37"/>
      <c r="G35" s="37"/>
      <c r="H35" s="37"/>
      <c r="P35" s="35" t="s">
        <v>164</v>
      </c>
      <c r="Q35" s="35"/>
      <c r="R35" s="35"/>
      <c r="S35" s="35"/>
      <c r="T35" s="35"/>
      <c r="U35" s="35"/>
      <c r="V35" s="35"/>
      <c r="W35" s="35"/>
      <c r="X35" s="35" t="s">
        <v>166</v>
      </c>
      <c r="Y35" s="35"/>
      <c r="Z35" s="35"/>
      <c r="AA35" s="35"/>
      <c r="AB35" s="35"/>
      <c r="AC35" s="35"/>
      <c r="AD35" s="35"/>
      <c r="AE35" s="35"/>
    </row>
    <row r="37" spans="1:53" x14ac:dyDescent="0.25">
      <c r="B37" s="11" t="s">
        <v>189</v>
      </c>
      <c r="C37" s="38" t="s">
        <v>186</v>
      </c>
      <c r="D37" s="38"/>
      <c r="E37" s="38"/>
      <c r="F37" s="38"/>
      <c r="G37" s="38"/>
      <c r="H37" s="38"/>
      <c r="P37" s="38" t="s">
        <v>193</v>
      </c>
      <c r="Q37" s="38"/>
      <c r="R37" s="38"/>
      <c r="S37" s="38"/>
      <c r="T37" s="38"/>
      <c r="U37" s="38"/>
      <c r="V37" s="38"/>
      <c r="W37" s="38"/>
      <c r="X37" s="38" t="s">
        <v>186</v>
      </c>
      <c r="Y37" s="38"/>
      <c r="Z37" s="38"/>
      <c r="AA37" s="38"/>
      <c r="AB37" s="38"/>
      <c r="AC37" s="38"/>
      <c r="AD37" s="38"/>
      <c r="AE37" s="38"/>
    </row>
    <row r="38" spans="1:53" x14ac:dyDescent="0.25">
      <c r="B38" s="13" t="s">
        <v>161</v>
      </c>
      <c r="C38" s="35" t="s">
        <v>187</v>
      </c>
      <c r="D38" s="35"/>
      <c r="E38" s="35"/>
      <c r="F38" s="35"/>
      <c r="G38" s="35"/>
      <c r="H38" s="35"/>
      <c r="P38" s="35" t="s">
        <v>196</v>
      </c>
      <c r="Q38" s="35"/>
      <c r="R38" s="35"/>
      <c r="S38" s="35"/>
      <c r="T38" s="35"/>
      <c r="U38" s="35"/>
      <c r="V38" s="35"/>
      <c r="W38" s="35"/>
      <c r="X38" s="35" t="s">
        <v>187</v>
      </c>
      <c r="Y38" s="35"/>
      <c r="Z38" s="35"/>
      <c r="AA38" s="35"/>
      <c r="AB38" s="35"/>
      <c r="AC38" s="35"/>
      <c r="AD38" s="35"/>
      <c r="AE38" s="35"/>
    </row>
  </sheetData>
  <mergeCells count="40"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" right="0.12" top="0.74803149606299213" bottom="0.74803149606299213" header="0.31496062992125984" footer="0.31496062992125984"/>
  <pageSetup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2022-04-20T21:57:11Z</cp:lastPrinted>
  <dcterms:created xsi:type="dcterms:W3CDTF">2010-06-29T18:11:35Z</dcterms:created>
  <dcterms:modified xsi:type="dcterms:W3CDTF">2022-04-20T21:57:47Z</dcterms:modified>
</cp:coreProperties>
</file>